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3905" windowHeight="10140" activeTab="0"/>
  </bookViews>
  <sheets>
    <sheet name="для РРКЦ" sheetId="1" r:id="rId1"/>
  </sheets>
  <definedNames/>
  <calcPr fullCalcOnLoad="1"/>
</workbook>
</file>

<file path=xl/sharedStrings.xml><?xml version="1.0" encoding="utf-8"?>
<sst xmlns="http://schemas.openxmlformats.org/spreadsheetml/2006/main" count="110" uniqueCount="100">
  <si>
    <t>№ п/п</t>
  </si>
  <si>
    <t>60 лет Октября 12</t>
  </si>
  <si>
    <t>60 лет Октября 12-А</t>
  </si>
  <si>
    <t>Белгородского полка 49</t>
  </si>
  <si>
    <t>Газовиков 15</t>
  </si>
  <si>
    <t>Макаренко 1-Г</t>
  </si>
  <si>
    <t>Макаренко 2</t>
  </si>
  <si>
    <t>Макаренко 3-Б</t>
  </si>
  <si>
    <t>Макаренко 8</t>
  </si>
  <si>
    <t>Макаренко 32</t>
  </si>
  <si>
    <t>Макаренко 34</t>
  </si>
  <si>
    <t>Макаренко 42</t>
  </si>
  <si>
    <t>Машковцева 22</t>
  </si>
  <si>
    <t>Машковцева 26</t>
  </si>
  <si>
    <t>Машковцева 28</t>
  </si>
  <si>
    <t>Молодежная 2</t>
  </si>
  <si>
    <t>Почтовая 46</t>
  </si>
  <si>
    <t>Почтовая 46-А</t>
  </si>
  <si>
    <t>Почтовая 46-Б</t>
  </si>
  <si>
    <t>Почтовая 48</t>
  </si>
  <si>
    <t>Почтовая 48-А</t>
  </si>
  <si>
    <t>Почтовая 48-Б</t>
  </si>
  <si>
    <t xml:space="preserve">Почтовая 48-В </t>
  </si>
  <si>
    <t>Почтовая 48-Г</t>
  </si>
  <si>
    <t>Почтовая 50</t>
  </si>
  <si>
    <t>Почтовая 50-А</t>
  </si>
  <si>
    <t>Почтовая 50-Б</t>
  </si>
  <si>
    <t xml:space="preserve">Почтовая 52 </t>
  </si>
  <si>
    <t>Почтовая 60</t>
  </si>
  <si>
    <t>Почтовая 60-А</t>
  </si>
  <si>
    <t>Почтовая 62</t>
  </si>
  <si>
    <t>Почтовая 62-В</t>
  </si>
  <si>
    <t>Почтовая 62-Г</t>
  </si>
  <si>
    <t>Почтовая 72</t>
  </si>
  <si>
    <t>Почтовая 74</t>
  </si>
  <si>
    <t>Почтовая 76</t>
  </si>
  <si>
    <t>Почтовая 78</t>
  </si>
  <si>
    <t>Почтовая 80</t>
  </si>
  <si>
    <t>Почтовая 82</t>
  </si>
  <si>
    <t>Почтовая 84</t>
  </si>
  <si>
    <t>Семашко 36</t>
  </si>
  <si>
    <t>Семашко 38</t>
  </si>
  <si>
    <t>Семашко 40</t>
  </si>
  <si>
    <t>Сосновая 12А</t>
  </si>
  <si>
    <t>Шумилова 12</t>
  </si>
  <si>
    <t>Шумилова 14</t>
  </si>
  <si>
    <t>Шумилова 16</t>
  </si>
  <si>
    <t>Шумилова 18</t>
  </si>
  <si>
    <t>Макаренко 38</t>
  </si>
  <si>
    <t>Макаренко 40</t>
  </si>
  <si>
    <t>Макаренко 28</t>
  </si>
  <si>
    <t>Макаренко 30</t>
  </si>
  <si>
    <t>Молодежная 17</t>
  </si>
  <si>
    <t>Газовиков 7</t>
  </si>
  <si>
    <t>Газовиков 11</t>
  </si>
  <si>
    <t>Макаренко 26</t>
  </si>
  <si>
    <t>Макаренко 24</t>
  </si>
  <si>
    <t>Макаренко 22</t>
  </si>
  <si>
    <t>Дзержинского 10</t>
  </si>
  <si>
    <t>содержание жилья</t>
  </si>
  <si>
    <t>Шумилова 10</t>
  </si>
  <si>
    <t>Газовиков 9</t>
  </si>
  <si>
    <t>Шумилова 8</t>
  </si>
  <si>
    <t>Шумилова 6</t>
  </si>
  <si>
    <t>Шумилова 2</t>
  </si>
  <si>
    <t>Газовиков 5</t>
  </si>
  <si>
    <t>Проспект Славы 34</t>
  </si>
  <si>
    <t>Вересковая 5</t>
  </si>
  <si>
    <t>Вересковая 7</t>
  </si>
  <si>
    <t>Вересковая 8</t>
  </si>
  <si>
    <t>Вересковая 4</t>
  </si>
  <si>
    <t>ООО "Жилищное управление ЖБК-1"</t>
  </si>
  <si>
    <t>Адрес МКД</t>
  </si>
  <si>
    <t>руб./кв.м.</t>
  </si>
  <si>
    <t>Газовиков 9 А</t>
  </si>
  <si>
    <t>Экономист Ковтунова Е.Н</t>
  </si>
  <si>
    <t>Площадь</t>
  </si>
  <si>
    <t>кв.м.</t>
  </si>
  <si>
    <t>Жил и неж. Помещений</t>
  </si>
  <si>
    <t xml:space="preserve"> в т.ч. эл/энергия на ОДН</t>
  </si>
  <si>
    <t xml:space="preserve">норматив </t>
  </si>
  <si>
    <t>кВт.час</t>
  </si>
  <si>
    <t>Цена</t>
  </si>
  <si>
    <t>руб./кВт.ч.</t>
  </si>
  <si>
    <t>Расчет по нормативу</t>
  </si>
  <si>
    <t>электроэнергия</t>
  </si>
  <si>
    <t>Тариф</t>
  </si>
  <si>
    <t>ХВС</t>
  </si>
  <si>
    <t>куб.м.</t>
  </si>
  <si>
    <t>руб./м3</t>
  </si>
  <si>
    <t>Размер платы за содержание и ремон жилых помещений для собственников помешений в МКД, установленный с 01.01.2017г.</t>
  </si>
  <si>
    <t>Тариф на содержание жилья с 01.01.2017</t>
  </si>
  <si>
    <t>МОП (без подвалов и т/этажей)</t>
  </si>
  <si>
    <t>Расчетная для ОДН по эл/энерг.</t>
  </si>
  <si>
    <t>Подвал, т/этаж</t>
  </si>
  <si>
    <t>13=2*11*12/5</t>
  </si>
  <si>
    <t>10=4*8*9/8</t>
  </si>
  <si>
    <t>14=6-7+10+13</t>
  </si>
  <si>
    <t>Приложение 1.</t>
  </si>
  <si>
    <t>Князя Трубецкого 26А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</si>
</sst>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0" xfId="52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ill="1" applyBorder="1" applyAlignment="1">
      <alignment horizontal="center" vertical="center"/>
      <protection/>
    </xf>
    <xf numFmtId="0" fontId="7" fillId="0" borderId="16" xfId="52" applyFill="1" applyBorder="1" applyAlignment="1">
      <alignment horizontal="center" vertical="center"/>
      <protection/>
    </xf>
    <xf numFmtId="0" fontId="7" fillId="0" borderId="16" xfId="52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justify"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justify"/>
    </xf>
    <xf numFmtId="0" fontId="2" fillId="33" borderId="17" xfId="0" applyFont="1" applyFill="1" applyBorder="1" applyAlignment="1">
      <alignment horizontal="justify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7" fillId="0" borderId="14" xfId="52" applyBorder="1" applyAlignment="1">
      <alignment horizontal="center" vertical="center"/>
      <protection/>
    </xf>
    <xf numFmtId="0" fontId="7" fillId="0" borderId="13" xfId="52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7" fillId="0" borderId="14" xfId="52" applyFill="1" applyBorder="1" applyAlignment="1">
      <alignment horizontal="center" vertical="center"/>
      <protection/>
    </xf>
    <xf numFmtId="0" fontId="7" fillId="0" borderId="13" xfId="52" applyFill="1" applyBorder="1" applyAlignment="1">
      <alignment horizontal="center" vertical="center"/>
      <protection/>
    </xf>
    <xf numFmtId="0" fontId="7" fillId="0" borderId="15" xfId="52" applyFill="1" applyBorder="1" applyAlignment="1">
      <alignment horizontal="center" vertical="center"/>
      <protection/>
    </xf>
    <xf numFmtId="0" fontId="7" fillId="0" borderId="20" xfId="52" applyFill="1" applyBorder="1" applyAlignment="1">
      <alignment horizontal="center" vertical="center"/>
      <protection/>
    </xf>
    <xf numFmtId="2" fontId="0" fillId="0" borderId="11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5" xfId="52" applyBorder="1" applyAlignment="1">
      <alignment horizontal="center" vertical="center"/>
      <protection/>
    </xf>
    <xf numFmtId="0" fontId="7" fillId="0" borderId="20" xfId="52" applyBorder="1" applyAlignment="1">
      <alignment horizontal="center" vertical="center"/>
      <protection/>
    </xf>
    <xf numFmtId="2" fontId="7" fillId="0" borderId="21" xfId="52" applyNumberFormat="1" applyBorder="1" applyAlignment="1">
      <alignment horizontal="center" vertical="center"/>
      <protection/>
    </xf>
    <xf numFmtId="2" fontId="7" fillId="0" borderId="22" xfId="52" applyNumberFormat="1" applyBorder="1" applyAlignment="1">
      <alignment horizontal="center" vertical="center"/>
      <protection/>
    </xf>
    <xf numFmtId="0" fontId="7" fillId="0" borderId="15" xfId="52" applyBorder="1" applyAlignment="1">
      <alignment horizontal="center" vertical="center" wrapText="1"/>
      <protection/>
    </xf>
    <xf numFmtId="0" fontId="7" fillId="0" borderId="16" xfId="52" applyBorder="1" applyAlignment="1">
      <alignment horizontal="center" vertical="center" wrapText="1"/>
      <protection/>
    </xf>
    <xf numFmtId="0" fontId="7" fillId="0" borderId="20" xfId="52" applyBorder="1" applyAlignment="1">
      <alignment horizontal="center" vertical="center" wrapText="1"/>
      <protection/>
    </xf>
    <xf numFmtId="0" fontId="7" fillId="0" borderId="23" xfId="52" applyBorder="1" applyAlignment="1">
      <alignment horizontal="center" vertical="center" wrapText="1"/>
      <protection/>
    </xf>
    <xf numFmtId="0" fontId="7" fillId="0" borderId="24" xfId="52" applyBorder="1" applyAlignment="1">
      <alignment horizontal="center" vertical="center" wrapText="1"/>
      <protection/>
    </xf>
    <xf numFmtId="0" fontId="7" fillId="0" borderId="25" xfId="52" applyBorder="1" applyAlignment="1">
      <alignment horizontal="center" vertical="center" wrapText="1"/>
      <protection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7" fillId="0" borderId="25" xfId="52" applyNumberFormat="1" applyBorder="1" applyAlignment="1">
      <alignment horizontal="center" vertical="center"/>
      <protection/>
    </xf>
    <xf numFmtId="2" fontId="7" fillId="0" borderId="28" xfId="52" applyNumberForma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7" fillId="0" borderId="19" xfId="52" applyBorder="1" applyAlignment="1">
      <alignment horizontal="center" vertical="center" wrapText="1"/>
      <protection/>
    </xf>
    <xf numFmtId="0" fontId="7" fillId="0" borderId="18" xfId="52" applyBorder="1" applyAlignment="1">
      <alignment horizontal="center" vertical="center"/>
      <protection/>
    </xf>
    <xf numFmtId="164" fontId="0" fillId="0" borderId="18" xfId="0" applyNumberFormat="1" applyBorder="1" applyAlignment="1">
      <alignment horizontal="center" vertical="center" wrapText="1"/>
    </xf>
    <xf numFmtId="2" fontId="7" fillId="0" borderId="18" xfId="52" applyNumberFormat="1" applyBorder="1" applyAlignment="1">
      <alignment horizontal="center" vertical="center"/>
      <protection/>
    </xf>
    <xf numFmtId="164" fontId="7" fillId="0" borderId="18" xfId="52" applyNumberFormat="1" applyBorder="1" applyAlignment="1">
      <alignment horizontal="center" vertical="center"/>
      <protection/>
    </xf>
    <xf numFmtId="164" fontId="7" fillId="0" borderId="10" xfId="52" applyNumberFormat="1" applyBorder="1" applyAlignment="1">
      <alignment horizontal="center" vertical="center"/>
      <protection/>
    </xf>
    <xf numFmtId="164" fontId="7" fillId="0" borderId="10" xfId="52" applyNumberFormat="1" applyFill="1" applyBorder="1" applyAlignment="1">
      <alignment horizontal="center" vertical="center"/>
      <protection/>
    </xf>
    <xf numFmtId="0" fontId="2" fillId="33" borderId="31" xfId="0" applyFont="1" applyFill="1" applyBorder="1" applyAlignment="1">
      <alignment horizontal="justify"/>
    </xf>
    <xf numFmtId="0" fontId="7" fillId="0" borderId="30" xfId="52" applyBorder="1" applyAlignment="1">
      <alignment horizontal="center" vertical="center"/>
      <protection/>
    </xf>
    <xf numFmtId="0" fontId="7" fillId="0" borderId="32" xfId="52" applyBorder="1" applyAlignment="1">
      <alignment horizontal="center" vertical="center"/>
      <protection/>
    </xf>
    <xf numFmtId="2" fontId="1" fillId="0" borderId="33" xfId="0" applyNumberFormat="1" applyFont="1" applyFill="1" applyBorder="1" applyAlignment="1">
      <alignment horizontal="center"/>
    </xf>
    <xf numFmtId="2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7" fillId="0" borderId="29" xfId="52" applyBorder="1" applyAlignment="1">
      <alignment horizontal="center" vertical="center"/>
      <protection/>
    </xf>
    <xf numFmtId="2" fontId="7" fillId="0" borderId="32" xfId="52" applyNumberFormat="1" applyBorder="1" applyAlignment="1">
      <alignment horizontal="center" vertical="center"/>
      <protection/>
    </xf>
    <xf numFmtId="2" fontId="7" fillId="0" borderId="34" xfId="52" applyNumberFormat="1" applyBorder="1" applyAlignment="1">
      <alignment horizontal="center" vertical="center"/>
      <protection/>
    </xf>
    <xf numFmtId="164" fontId="7" fillId="0" borderId="19" xfId="52" applyNumberFormat="1" applyBorder="1" applyAlignment="1">
      <alignment horizontal="center" vertical="center"/>
      <protection/>
    </xf>
    <xf numFmtId="2" fontId="7" fillId="0" borderId="33" xfId="52" applyNumberForma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7" fillId="0" borderId="35" xfId="52" applyBorder="1" applyAlignment="1">
      <alignment horizontal="center" vertical="center" wrapText="1"/>
      <protection/>
    </xf>
    <xf numFmtId="0" fontId="7" fillId="0" borderId="37" xfId="52" applyBorder="1" applyAlignment="1">
      <alignment horizontal="center" vertical="center" wrapText="1"/>
      <protection/>
    </xf>
    <xf numFmtId="0" fontId="7" fillId="0" borderId="38" xfId="52" applyBorder="1" applyAlignment="1">
      <alignment horizontal="center" vertical="center" wrapText="1"/>
      <protection/>
    </xf>
    <xf numFmtId="0" fontId="7" fillId="0" borderId="39" xfId="52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" fillId="0" borderId="30" xfId="52" applyBorder="1" applyAlignment="1">
      <alignment horizontal="center" vertical="center" wrapText="1"/>
      <protection/>
    </xf>
    <xf numFmtId="0" fontId="7" fillId="0" borderId="33" xfId="52" applyBorder="1" applyAlignment="1">
      <alignment horizontal="center" vertical="center" wrapText="1"/>
      <protection/>
    </xf>
    <xf numFmtId="0" fontId="7" fillId="0" borderId="29" xfId="52" applyBorder="1" applyAlignment="1">
      <alignment horizontal="center" vertical="center" wrapText="1"/>
      <protection/>
    </xf>
    <xf numFmtId="0" fontId="7" fillId="0" borderId="32" xfId="52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PageLayoutView="0" workbookViewId="0" topLeftCell="A1">
      <selection activeCell="R24" sqref="R24"/>
    </sheetView>
  </sheetViews>
  <sheetFormatPr defaultColWidth="9.140625" defaultRowHeight="15"/>
  <cols>
    <col min="1" max="1" width="6.28125" style="0" customWidth="1"/>
    <col min="2" max="2" width="24.57421875" style="1" customWidth="1"/>
    <col min="3" max="3" width="12.7109375" style="1" customWidth="1"/>
    <col min="4" max="4" width="10.28125" style="1" customWidth="1"/>
    <col min="5" max="5" width="11.421875" style="1" customWidth="1"/>
    <col min="6" max="6" width="11.00390625" style="1" customWidth="1"/>
    <col min="7" max="7" width="12.28125" style="0" customWidth="1"/>
    <col min="8" max="8" width="11.28125" style="2" customWidth="1"/>
    <col min="9" max="9" width="11.140625" style="2" customWidth="1"/>
    <col min="10" max="10" width="11.00390625" style="2" customWidth="1"/>
    <col min="11" max="11" width="12.28125" style="2" customWidth="1"/>
    <col min="12" max="13" width="11.00390625" style="2" customWidth="1"/>
    <col min="14" max="14" width="13.57421875" style="2" customWidth="1"/>
    <col min="15" max="15" width="13.00390625" style="2" customWidth="1"/>
  </cols>
  <sheetData>
    <row r="1" ht="15">
      <c r="O1" s="92" t="s">
        <v>98</v>
      </c>
    </row>
    <row r="2" spans="1:15" ht="15">
      <c r="A2" s="93" t="s">
        <v>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.75">
      <c r="A3" s="94" t="s">
        <v>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ht="3.75" customHeight="1"/>
    <row r="5" ht="11.25" customHeight="1" thickBot="1"/>
    <row r="6" spans="1:15" ht="15" customHeight="1">
      <c r="A6" s="95" t="s">
        <v>0</v>
      </c>
      <c r="B6" s="98" t="s">
        <v>72</v>
      </c>
      <c r="C6" s="101" t="s">
        <v>76</v>
      </c>
      <c r="D6" s="102"/>
      <c r="E6" s="103"/>
      <c r="F6" s="104"/>
      <c r="G6" s="105" t="s">
        <v>86</v>
      </c>
      <c r="H6" s="106"/>
      <c r="I6" s="95" t="s">
        <v>85</v>
      </c>
      <c r="J6" s="107"/>
      <c r="K6" s="108"/>
      <c r="L6" s="109" t="s">
        <v>87</v>
      </c>
      <c r="M6" s="110"/>
      <c r="N6" s="111"/>
      <c r="O6" s="112" t="s">
        <v>91</v>
      </c>
    </row>
    <row r="7" spans="1:15" ht="45.75" customHeight="1" thickBot="1">
      <c r="A7" s="96"/>
      <c r="B7" s="99"/>
      <c r="C7" s="39" t="s">
        <v>92</v>
      </c>
      <c r="D7" s="63" t="s">
        <v>94</v>
      </c>
      <c r="E7" s="40" t="s">
        <v>93</v>
      </c>
      <c r="F7" s="41" t="s">
        <v>78</v>
      </c>
      <c r="G7" s="51" t="s">
        <v>59</v>
      </c>
      <c r="H7" s="53" t="s">
        <v>79</v>
      </c>
      <c r="I7" s="58" t="s">
        <v>80</v>
      </c>
      <c r="J7" s="52" t="s">
        <v>82</v>
      </c>
      <c r="K7" s="54" t="s">
        <v>84</v>
      </c>
      <c r="L7" s="58" t="s">
        <v>80</v>
      </c>
      <c r="M7" s="52" t="s">
        <v>82</v>
      </c>
      <c r="N7" s="54" t="s">
        <v>84</v>
      </c>
      <c r="O7" s="113"/>
    </row>
    <row r="8" spans="1:15" ht="18.75" customHeight="1" thickBot="1">
      <c r="A8" s="97"/>
      <c r="B8" s="100"/>
      <c r="C8" s="42" t="s">
        <v>77</v>
      </c>
      <c r="D8" s="42" t="s">
        <v>77</v>
      </c>
      <c r="E8" s="43" t="s">
        <v>77</v>
      </c>
      <c r="F8" s="44" t="s">
        <v>77</v>
      </c>
      <c r="G8" s="45" t="s">
        <v>73</v>
      </c>
      <c r="H8" s="47" t="s">
        <v>73</v>
      </c>
      <c r="I8" s="48" t="s">
        <v>81</v>
      </c>
      <c r="J8" s="46" t="s">
        <v>83</v>
      </c>
      <c r="K8" s="49" t="s">
        <v>73</v>
      </c>
      <c r="L8" s="48" t="s">
        <v>88</v>
      </c>
      <c r="M8" s="46" t="s">
        <v>89</v>
      </c>
      <c r="N8" s="49" t="s">
        <v>73</v>
      </c>
      <c r="O8" s="50" t="s">
        <v>73</v>
      </c>
    </row>
    <row r="9" spans="1:15" ht="12" customHeight="1" thickBot="1">
      <c r="A9" s="81">
        <v>1</v>
      </c>
      <c r="B9" s="82"/>
      <c r="C9" s="83">
        <v>2</v>
      </c>
      <c r="D9" s="84">
        <v>3</v>
      </c>
      <c r="E9" s="85">
        <v>4</v>
      </c>
      <c r="F9" s="86">
        <v>5</v>
      </c>
      <c r="G9" s="87">
        <v>6</v>
      </c>
      <c r="H9" s="88">
        <v>7</v>
      </c>
      <c r="I9" s="81">
        <v>8</v>
      </c>
      <c r="J9" s="89">
        <v>9</v>
      </c>
      <c r="K9" s="90" t="s">
        <v>96</v>
      </c>
      <c r="L9" s="81">
        <v>11</v>
      </c>
      <c r="M9" s="89">
        <v>12</v>
      </c>
      <c r="N9" s="90" t="s">
        <v>95</v>
      </c>
      <c r="O9" s="91" t="s">
        <v>97</v>
      </c>
    </row>
    <row r="10" spans="1:15" ht="15">
      <c r="A10" s="56">
        <v>1</v>
      </c>
      <c r="B10" s="70" t="s">
        <v>1</v>
      </c>
      <c r="C10" s="71">
        <v>1125.7</v>
      </c>
      <c r="D10" s="80">
        <v>0</v>
      </c>
      <c r="E10" s="55">
        <v>1125.7</v>
      </c>
      <c r="F10" s="72">
        <v>6177.9</v>
      </c>
      <c r="G10" s="73">
        <v>16.9</v>
      </c>
      <c r="H10" s="74"/>
      <c r="I10" s="75">
        <v>1.85</v>
      </c>
      <c r="J10" s="76">
        <v>2.53</v>
      </c>
      <c r="K10" s="77">
        <f>ROUND((E10)*I10*J10/F10,2)</f>
        <v>0.85</v>
      </c>
      <c r="L10" s="71">
        <v>0.016</v>
      </c>
      <c r="M10" s="76">
        <v>16.47</v>
      </c>
      <c r="N10" s="72">
        <f aca="true" t="shared" si="0" ref="N10:N74">ROUND(C10*L10*M10/F10,2)</f>
        <v>0.05</v>
      </c>
      <c r="O10" s="78">
        <f>G10-H10+K10+N10</f>
        <v>17.8</v>
      </c>
    </row>
    <row r="11" spans="1:15" ht="15">
      <c r="A11" s="8">
        <f>A10+1</f>
        <v>2</v>
      </c>
      <c r="B11" s="15" t="s">
        <v>2</v>
      </c>
      <c r="C11" s="22">
        <v>1193.7</v>
      </c>
      <c r="D11" s="64">
        <v>380.48</v>
      </c>
      <c r="E11" s="6">
        <v>1574.18</v>
      </c>
      <c r="F11" s="23">
        <v>6275.6</v>
      </c>
      <c r="G11" s="20">
        <v>17</v>
      </c>
      <c r="H11" s="5"/>
      <c r="I11" s="33">
        <v>1.85</v>
      </c>
      <c r="J11" s="10">
        <v>2.53</v>
      </c>
      <c r="K11" s="37">
        <f aca="true" t="shared" si="1" ref="K11:K74">ROUND((E11)*I11*J11/F11,2)</f>
        <v>1.17</v>
      </c>
      <c r="L11" s="22">
        <v>0.016</v>
      </c>
      <c r="M11" s="10">
        <v>16.47</v>
      </c>
      <c r="N11" s="23">
        <f t="shared" si="0"/>
        <v>0.05</v>
      </c>
      <c r="O11" s="38">
        <f aca="true" t="shared" si="2" ref="O11:O75">G11-H11+K11+N11</f>
        <v>18.220000000000002</v>
      </c>
    </row>
    <row r="12" spans="1:15" ht="15">
      <c r="A12" s="8">
        <f aca="true" t="shared" si="3" ref="A12:A76">A11+1</f>
        <v>3</v>
      </c>
      <c r="B12" s="15" t="s">
        <v>3</v>
      </c>
      <c r="C12" s="22">
        <v>278.5</v>
      </c>
      <c r="D12" s="66">
        <v>0</v>
      </c>
      <c r="E12" s="3">
        <v>278.5</v>
      </c>
      <c r="F12" s="23">
        <v>2016.6000000000001</v>
      </c>
      <c r="G12" s="20">
        <v>13.16</v>
      </c>
      <c r="H12" s="5">
        <v>0.84</v>
      </c>
      <c r="I12" s="33">
        <v>1.2</v>
      </c>
      <c r="J12" s="10">
        <v>3.62</v>
      </c>
      <c r="K12" s="37">
        <f t="shared" si="1"/>
        <v>0.6</v>
      </c>
      <c r="L12" s="22">
        <v>0.0267</v>
      </c>
      <c r="M12" s="10">
        <v>16.47</v>
      </c>
      <c r="N12" s="23">
        <f t="shared" si="0"/>
        <v>0.06</v>
      </c>
      <c r="O12" s="38">
        <f t="shared" si="2"/>
        <v>12.98</v>
      </c>
    </row>
    <row r="13" spans="1:15" ht="15">
      <c r="A13" s="8">
        <f t="shared" si="3"/>
        <v>4</v>
      </c>
      <c r="B13" s="15" t="s">
        <v>65</v>
      </c>
      <c r="C13" s="57">
        <v>1445.6</v>
      </c>
      <c r="D13" s="62">
        <v>1065.0124223602484</v>
      </c>
      <c r="E13" s="62">
        <v>2510.6124223602483</v>
      </c>
      <c r="F13" s="24">
        <v>7534.5</v>
      </c>
      <c r="G13" s="20">
        <v>19.21</v>
      </c>
      <c r="H13" s="5">
        <v>2.36</v>
      </c>
      <c r="I13" s="33">
        <v>1.61</v>
      </c>
      <c r="J13" s="10">
        <v>3.62</v>
      </c>
      <c r="K13" s="37">
        <f t="shared" si="1"/>
        <v>1.94</v>
      </c>
      <c r="L13" s="22">
        <v>0.0131</v>
      </c>
      <c r="M13" s="10">
        <v>16.47</v>
      </c>
      <c r="N13" s="23">
        <f t="shared" si="0"/>
        <v>0.04</v>
      </c>
      <c r="O13" s="38">
        <f t="shared" si="2"/>
        <v>18.830000000000002</v>
      </c>
    </row>
    <row r="14" spans="1:15" ht="15">
      <c r="A14" s="8">
        <f t="shared" si="3"/>
        <v>5</v>
      </c>
      <c r="B14" s="15" t="s">
        <v>53</v>
      </c>
      <c r="C14" s="22">
        <v>702.9</v>
      </c>
      <c r="D14" s="65">
        <v>0</v>
      </c>
      <c r="E14" s="3">
        <v>702.9</v>
      </c>
      <c r="F14" s="23">
        <v>2949.8</v>
      </c>
      <c r="G14" s="20">
        <v>18.31</v>
      </c>
      <c r="H14" s="5">
        <v>0.77</v>
      </c>
      <c r="I14" s="33">
        <v>1.61</v>
      </c>
      <c r="J14" s="10">
        <v>3.62</v>
      </c>
      <c r="K14" s="37">
        <f t="shared" si="1"/>
        <v>1.39</v>
      </c>
      <c r="L14" s="22">
        <v>0.0131</v>
      </c>
      <c r="M14" s="10">
        <v>16.47</v>
      </c>
      <c r="N14" s="23">
        <f t="shared" si="0"/>
        <v>0.05</v>
      </c>
      <c r="O14" s="38">
        <f t="shared" si="2"/>
        <v>18.98</v>
      </c>
    </row>
    <row r="15" spans="1:15" ht="15">
      <c r="A15" s="8">
        <f t="shared" si="3"/>
        <v>6</v>
      </c>
      <c r="B15" s="15" t="s">
        <v>61</v>
      </c>
      <c r="C15" s="22">
        <v>2194.7</v>
      </c>
      <c r="D15" s="65">
        <v>1898.3</v>
      </c>
      <c r="E15" s="62">
        <v>4093</v>
      </c>
      <c r="F15" s="23">
        <v>14410.5</v>
      </c>
      <c r="G15" s="20">
        <v>16.24</v>
      </c>
      <c r="H15" s="5">
        <v>0.58</v>
      </c>
      <c r="I15" s="33">
        <v>1.61</v>
      </c>
      <c r="J15" s="10">
        <v>3.62</v>
      </c>
      <c r="K15" s="37">
        <f t="shared" si="1"/>
        <v>1.66</v>
      </c>
      <c r="L15" s="22">
        <v>0.0131</v>
      </c>
      <c r="M15" s="10">
        <v>16.47</v>
      </c>
      <c r="N15" s="23">
        <f t="shared" si="0"/>
        <v>0.03</v>
      </c>
      <c r="O15" s="38">
        <f t="shared" si="2"/>
        <v>17.349999999999998</v>
      </c>
    </row>
    <row r="16" spans="1:15" ht="15">
      <c r="A16" s="8">
        <f t="shared" si="3"/>
        <v>7</v>
      </c>
      <c r="B16" s="15" t="s">
        <v>74</v>
      </c>
      <c r="C16" s="22">
        <v>659.8</v>
      </c>
      <c r="D16" s="61">
        <v>542.776397515528</v>
      </c>
      <c r="E16" s="62">
        <v>1416.6</v>
      </c>
      <c r="F16" s="23">
        <v>3054.1</v>
      </c>
      <c r="G16" s="20">
        <v>23.13</v>
      </c>
      <c r="H16" s="5">
        <v>3.31</v>
      </c>
      <c r="I16" s="33">
        <v>1.61</v>
      </c>
      <c r="J16" s="10">
        <v>3.62</v>
      </c>
      <c r="K16" s="37">
        <f t="shared" si="1"/>
        <v>2.7</v>
      </c>
      <c r="L16" s="22">
        <v>0.0131</v>
      </c>
      <c r="M16" s="10">
        <v>16.47</v>
      </c>
      <c r="N16" s="23">
        <f t="shared" si="0"/>
        <v>0.05</v>
      </c>
      <c r="O16" s="38">
        <f t="shared" si="2"/>
        <v>22.57</v>
      </c>
    </row>
    <row r="17" spans="1:15" ht="15">
      <c r="A17" s="8">
        <f t="shared" si="3"/>
        <v>8</v>
      </c>
      <c r="B17" s="15" t="s">
        <v>54</v>
      </c>
      <c r="C17" s="22">
        <v>2039.7</v>
      </c>
      <c r="D17" s="62">
        <v>6947.683229813664</v>
      </c>
      <c r="E17" s="62">
        <v>4126.4</v>
      </c>
      <c r="F17" s="23">
        <v>14702.3</v>
      </c>
      <c r="G17" s="20">
        <v>15.55</v>
      </c>
      <c r="H17" s="5">
        <v>0.66</v>
      </c>
      <c r="I17" s="33">
        <v>1.61</v>
      </c>
      <c r="J17" s="10">
        <v>3.62</v>
      </c>
      <c r="K17" s="37">
        <f t="shared" si="1"/>
        <v>1.64</v>
      </c>
      <c r="L17" s="22">
        <v>0.0131</v>
      </c>
      <c r="M17" s="10">
        <v>16.47</v>
      </c>
      <c r="N17" s="23">
        <f t="shared" si="0"/>
        <v>0.03</v>
      </c>
      <c r="O17" s="38">
        <f t="shared" si="2"/>
        <v>16.560000000000002</v>
      </c>
    </row>
    <row r="18" spans="1:15" ht="15">
      <c r="A18" s="8">
        <f t="shared" si="3"/>
        <v>9</v>
      </c>
      <c r="B18" s="15" t="s">
        <v>4</v>
      </c>
      <c r="C18" s="22">
        <v>1672.6000000000001</v>
      </c>
      <c r="D18" s="65">
        <v>1572.8944099378882</v>
      </c>
      <c r="E18" s="62">
        <v>3149.8</v>
      </c>
      <c r="F18" s="23">
        <v>7944.5</v>
      </c>
      <c r="G18" s="20">
        <v>17.33</v>
      </c>
      <c r="H18" s="5">
        <v>1.03</v>
      </c>
      <c r="I18" s="33">
        <v>1.61</v>
      </c>
      <c r="J18" s="10">
        <v>3.62</v>
      </c>
      <c r="K18" s="37">
        <f t="shared" si="1"/>
        <v>2.31</v>
      </c>
      <c r="L18" s="22">
        <v>0.0131</v>
      </c>
      <c r="M18" s="10">
        <v>16.47</v>
      </c>
      <c r="N18" s="23">
        <f t="shared" si="0"/>
        <v>0.05</v>
      </c>
      <c r="O18" s="38">
        <f>G18-H18+K18+N18</f>
        <v>18.659999999999997</v>
      </c>
    </row>
    <row r="19" spans="1:15" ht="15">
      <c r="A19" s="8">
        <f t="shared" si="3"/>
        <v>10</v>
      </c>
      <c r="B19" s="15" t="s">
        <v>58</v>
      </c>
      <c r="C19" s="22">
        <v>959.1</v>
      </c>
      <c r="D19" s="67">
        <v>523.82</v>
      </c>
      <c r="E19" s="62">
        <v>1482.92</v>
      </c>
      <c r="F19" s="23">
        <v>4784.6</v>
      </c>
      <c r="G19" s="20">
        <v>23.3</v>
      </c>
      <c r="H19" s="5"/>
      <c r="I19" s="33">
        <v>1.95</v>
      </c>
      <c r="J19" s="10">
        <v>2.53</v>
      </c>
      <c r="K19" s="37">
        <f>ROUND((E19)*I19*J19/F19,2)</f>
        <v>1.53</v>
      </c>
      <c r="L19" s="22">
        <v>0.0194</v>
      </c>
      <c r="M19" s="10">
        <v>16.47</v>
      </c>
      <c r="N19" s="23">
        <f t="shared" si="0"/>
        <v>0.06</v>
      </c>
      <c r="O19" s="38">
        <f t="shared" si="2"/>
        <v>24.89</v>
      </c>
    </row>
    <row r="20" spans="1:15" ht="15">
      <c r="A20" s="8">
        <f t="shared" si="3"/>
        <v>11</v>
      </c>
      <c r="B20" s="15" t="s">
        <v>99</v>
      </c>
      <c r="C20" s="22">
        <v>645.4</v>
      </c>
      <c r="D20" s="67">
        <v>514.37</v>
      </c>
      <c r="E20" s="62">
        <v>1159.77</v>
      </c>
      <c r="F20" s="23">
        <v>4938.6</v>
      </c>
      <c r="G20" s="20">
        <v>17.34</v>
      </c>
      <c r="H20" s="5">
        <v>1.13</v>
      </c>
      <c r="I20" s="33">
        <v>1.61</v>
      </c>
      <c r="J20" s="10">
        <v>3.62</v>
      </c>
      <c r="K20" s="37">
        <f t="shared" si="1"/>
        <v>1.37</v>
      </c>
      <c r="L20" s="22">
        <v>0.131</v>
      </c>
      <c r="M20" s="10">
        <v>16.47</v>
      </c>
      <c r="N20" s="23">
        <f t="shared" si="0"/>
        <v>0.28</v>
      </c>
      <c r="O20" s="38">
        <f>G20-H20+K20+N20</f>
        <v>17.860000000000003</v>
      </c>
    </row>
    <row r="21" spans="1:15" ht="15">
      <c r="A21" s="8">
        <f t="shared" si="3"/>
        <v>12</v>
      </c>
      <c r="B21" s="15" t="s">
        <v>5</v>
      </c>
      <c r="C21" s="22">
        <v>777.2</v>
      </c>
      <c r="D21" s="67">
        <v>0</v>
      </c>
      <c r="E21" s="10">
        <v>777.2</v>
      </c>
      <c r="F21" s="23">
        <v>3152.4</v>
      </c>
      <c r="G21" s="20">
        <v>16.83</v>
      </c>
      <c r="H21" s="5">
        <v>1.55</v>
      </c>
      <c r="I21" s="33">
        <v>1.27</v>
      </c>
      <c r="J21" s="10">
        <v>3.62</v>
      </c>
      <c r="K21" s="37">
        <f t="shared" si="1"/>
        <v>1.13</v>
      </c>
      <c r="L21" s="22">
        <v>0.0267</v>
      </c>
      <c r="M21" s="10">
        <v>16.47</v>
      </c>
      <c r="N21" s="23">
        <f t="shared" si="0"/>
        <v>0.11</v>
      </c>
      <c r="O21" s="38">
        <f t="shared" si="2"/>
        <v>16.519999999999996</v>
      </c>
    </row>
    <row r="22" spans="1:15" ht="15">
      <c r="A22" s="8">
        <f t="shared" si="3"/>
        <v>13</v>
      </c>
      <c r="B22" s="15" t="s">
        <v>6</v>
      </c>
      <c r="C22" s="22">
        <v>689.2</v>
      </c>
      <c r="D22" s="67">
        <v>0</v>
      </c>
      <c r="E22" s="10">
        <v>689.2</v>
      </c>
      <c r="F22" s="23">
        <v>6972</v>
      </c>
      <c r="G22" s="20">
        <v>10.06</v>
      </c>
      <c r="H22" s="5">
        <v>0.36</v>
      </c>
      <c r="I22" s="33">
        <v>0.99</v>
      </c>
      <c r="J22" s="10">
        <v>3.62</v>
      </c>
      <c r="K22" s="37">
        <f t="shared" si="1"/>
        <v>0.35</v>
      </c>
      <c r="L22" s="22">
        <v>0.0317</v>
      </c>
      <c r="M22" s="10">
        <v>16.47</v>
      </c>
      <c r="N22" s="23">
        <f t="shared" si="0"/>
        <v>0.05</v>
      </c>
      <c r="O22" s="38">
        <f t="shared" si="2"/>
        <v>10.100000000000001</v>
      </c>
    </row>
    <row r="23" spans="1:15" ht="15">
      <c r="A23" s="8">
        <f t="shared" si="3"/>
        <v>14</v>
      </c>
      <c r="B23" s="15" t="s">
        <v>7</v>
      </c>
      <c r="C23" s="22">
        <v>526.5</v>
      </c>
      <c r="D23" s="67">
        <v>1383.6</v>
      </c>
      <c r="E23" s="10">
        <v>1910.1</v>
      </c>
      <c r="F23" s="23">
        <v>4909.5</v>
      </c>
      <c r="G23" s="20">
        <v>11.69</v>
      </c>
      <c r="H23" s="5">
        <v>1.78</v>
      </c>
      <c r="I23" s="33">
        <v>0.99</v>
      </c>
      <c r="J23" s="10">
        <v>3.62</v>
      </c>
      <c r="K23" s="37">
        <f t="shared" si="1"/>
        <v>1.39</v>
      </c>
      <c r="L23" s="22">
        <v>0.0317</v>
      </c>
      <c r="M23" s="10">
        <v>16.47</v>
      </c>
      <c r="N23" s="23">
        <f t="shared" si="0"/>
        <v>0.06</v>
      </c>
      <c r="O23" s="38">
        <f t="shared" si="2"/>
        <v>11.360000000000001</v>
      </c>
    </row>
    <row r="24" spans="1:15" ht="15">
      <c r="A24" s="8">
        <f t="shared" si="3"/>
        <v>15</v>
      </c>
      <c r="B24" s="15" t="s">
        <v>8</v>
      </c>
      <c r="C24" s="22">
        <v>75.4</v>
      </c>
      <c r="D24" s="67">
        <v>0</v>
      </c>
      <c r="E24" s="10">
        <v>75.4</v>
      </c>
      <c r="F24" s="23">
        <v>933.5</v>
      </c>
      <c r="G24" s="20">
        <v>13.11</v>
      </c>
      <c r="H24" s="5">
        <v>0.37</v>
      </c>
      <c r="I24" s="33">
        <v>0.99</v>
      </c>
      <c r="J24" s="10">
        <v>3.62</v>
      </c>
      <c r="K24" s="37">
        <f t="shared" si="1"/>
        <v>0.29</v>
      </c>
      <c r="L24" s="22">
        <v>0.0267</v>
      </c>
      <c r="M24" s="10">
        <v>16.47</v>
      </c>
      <c r="N24" s="23">
        <f t="shared" si="0"/>
        <v>0.04</v>
      </c>
      <c r="O24" s="38">
        <f t="shared" si="2"/>
        <v>13.069999999999999</v>
      </c>
    </row>
    <row r="25" spans="1:15" ht="15">
      <c r="A25" s="8">
        <f t="shared" si="3"/>
        <v>16</v>
      </c>
      <c r="B25" s="15" t="s">
        <v>57</v>
      </c>
      <c r="C25" s="22">
        <v>1354.4</v>
      </c>
      <c r="D25" s="67">
        <v>800.5899999999997</v>
      </c>
      <c r="E25" s="10">
        <v>2154.99</v>
      </c>
      <c r="F25" s="23">
        <v>7537.6</v>
      </c>
      <c r="G25" s="20">
        <v>16.04</v>
      </c>
      <c r="H25" s="5">
        <v>1</v>
      </c>
      <c r="I25" s="33">
        <v>1.95</v>
      </c>
      <c r="J25" s="10">
        <v>2.53</v>
      </c>
      <c r="K25" s="37">
        <f t="shared" si="1"/>
        <v>1.41</v>
      </c>
      <c r="L25" s="22">
        <v>0.01</v>
      </c>
      <c r="M25" s="10">
        <v>16.47</v>
      </c>
      <c r="N25" s="23">
        <f t="shared" si="0"/>
        <v>0.03</v>
      </c>
      <c r="O25" s="38">
        <f t="shared" si="2"/>
        <v>16.48</v>
      </c>
    </row>
    <row r="26" spans="1:15" ht="15">
      <c r="A26" s="8">
        <f t="shared" si="3"/>
        <v>17</v>
      </c>
      <c r="B26" s="15" t="s">
        <v>56</v>
      </c>
      <c r="C26" s="22">
        <v>1309.7</v>
      </c>
      <c r="D26" s="67">
        <v>572</v>
      </c>
      <c r="E26" s="10">
        <v>1881.7</v>
      </c>
      <c r="F26" s="23">
        <v>7549.2</v>
      </c>
      <c r="G26" s="20">
        <v>16.04</v>
      </c>
      <c r="H26" s="5">
        <v>1</v>
      </c>
      <c r="I26" s="33">
        <v>1.95</v>
      </c>
      <c r="J26" s="10">
        <v>2.53</v>
      </c>
      <c r="K26" s="37">
        <f t="shared" si="1"/>
        <v>1.23</v>
      </c>
      <c r="L26" s="22">
        <v>0.01</v>
      </c>
      <c r="M26" s="10">
        <v>16.47</v>
      </c>
      <c r="N26" s="23">
        <f t="shared" si="0"/>
        <v>0.03</v>
      </c>
      <c r="O26" s="38">
        <f t="shared" si="2"/>
        <v>16.3</v>
      </c>
    </row>
    <row r="27" spans="1:15" ht="15">
      <c r="A27" s="8">
        <f t="shared" si="3"/>
        <v>18</v>
      </c>
      <c r="B27" s="15" t="s">
        <v>55</v>
      </c>
      <c r="C27" s="22">
        <v>1338.9</v>
      </c>
      <c r="D27" s="67">
        <v>504.17999999999984</v>
      </c>
      <c r="E27" s="10">
        <v>1843.08</v>
      </c>
      <c r="F27" s="23">
        <v>7536.2</v>
      </c>
      <c r="G27" s="20">
        <v>16.04</v>
      </c>
      <c r="H27" s="5">
        <v>1</v>
      </c>
      <c r="I27" s="33">
        <v>1.95</v>
      </c>
      <c r="J27" s="10">
        <v>2.53</v>
      </c>
      <c r="K27" s="37">
        <f t="shared" si="1"/>
        <v>1.21</v>
      </c>
      <c r="L27" s="22">
        <v>0.01</v>
      </c>
      <c r="M27" s="10">
        <v>16.47</v>
      </c>
      <c r="N27" s="23">
        <f t="shared" si="0"/>
        <v>0.03</v>
      </c>
      <c r="O27" s="38">
        <f t="shared" si="2"/>
        <v>16.28</v>
      </c>
    </row>
    <row r="28" spans="1:15" ht="15">
      <c r="A28" s="8">
        <f t="shared" si="3"/>
        <v>19</v>
      </c>
      <c r="B28" s="15" t="s">
        <v>50</v>
      </c>
      <c r="C28" s="22">
        <v>1056.7</v>
      </c>
      <c r="D28" s="67">
        <v>0</v>
      </c>
      <c r="E28" s="10">
        <v>1056.7</v>
      </c>
      <c r="F28" s="23">
        <v>4954.7</v>
      </c>
      <c r="G28" s="20">
        <v>16.68</v>
      </c>
      <c r="H28" s="5">
        <v>0.75</v>
      </c>
      <c r="I28" s="33">
        <v>1.61</v>
      </c>
      <c r="J28" s="10">
        <v>3.62</v>
      </c>
      <c r="K28" s="37">
        <f t="shared" si="1"/>
        <v>1.24</v>
      </c>
      <c r="L28" s="22">
        <v>0.0131</v>
      </c>
      <c r="M28" s="10">
        <v>16.47</v>
      </c>
      <c r="N28" s="23">
        <f t="shared" si="0"/>
        <v>0.05</v>
      </c>
      <c r="O28" s="38">
        <f t="shared" si="2"/>
        <v>17.22</v>
      </c>
    </row>
    <row r="29" spans="1:15" ht="15">
      <c r="A29" s="8">
        <f t="shared" si="3"/>
        <v>20</v>
      </c>
      <c r="B29" s="15" t="s">
        <v>51</v>
      </c>
      <c r="C29" s="22">
        <v>1061.1</v>
      </c>
      <c r="D29" s="67">
        <v>0</v>
      </c>
      <c r="E29" s="10">
        <v>1061.1</v>
      </c>
      <c r="F29" s="23">
        <v>4936.3</v>
      </c>
      <c r="G29" s="20">
        <v>16.93</v>
      </c>
      <c r="H29" s="5">
        <v>0.5</v>
      </c>
      <c r="I29" s="33">
        <v>1.61</v>
      </c>
      <c r="J29" s="10">
        <v>3.62</v>
      </c>
      <c r="K29" s="37">
        <f t="shared" si="1"/>
        <v>1.25</v>
      </c>
      <c r="L29" s="22">
        <v>0.0131</v>
      </c>
      <c r="M29" s="10">
        <v>16.47</v>
      </c>
      <c r="N29" s="23">
        <f t="shared" si="0"/>
        <v>0.05</v>
      </c>
      <c r="O29" s="38">
        <f t="shared" si="2"/>
        <v>17.73</v>
      </c>
    </row>
    <row r="30" spans="1:15" ht="15">
      <c r="A30" s="8">
        <f t="shared" si="3"/>
        <v>21</v>
      </c>
      <c r="B30" s="15" t="s">
        <v>9</v>
      </c>
      <c r="C30" s="22">
        <v>785.8</v>
      </c>
      <c r="D30" s="67">
        <v>852.78</v>
      </c>
      <c r="E30" s="10">
        <v>1638.58</v>
      </c>
      <c r="F30" s="23">
        <v>8502</v>
      </c>
      <c r="G30" s="20">
        <v>11.31</v>
      </c>
      <c r="H30" s="5">
        <v>0.45</v>
      </c>
      <c r="I30" s="33">
        <v>1.34</v>
      </c>
      <c r="J30" s="10">
        <v>3.62</v>
      </c>
      <c r="K30" s="37">
        <f t="shared" si="1"/>
        <v>0.93</v>
      </c>
      <c r="L30" s="22">
        <v>0.0317</v>
      </c>
      <c r="M30" s="10">
        <v>16.47</v>
      </c>
      <c r="N30" s="23">
        <f t="shared" si="0"/>
        <v>0.05</v>
      </c>
      <c r="O30" s="38">
        <f t="shared" si="2"/>
        <v>11.840000000000002</v>
      </c>
    </row>
    <row r="31" spans="1:15" ht="15">
      <c r="A31" s="8">
        <f t="shared" si="3"/>
        <v>22</v>
      </c>
      <c r="B31" s="15" t="s">
        <v>10</v>
      </c>
      <c r="C31" s="22">
        <v>783.3</v>
      </c>
      <c r="D31" s="67">
        <v>0</v>
      </c>
      <c r="E31" s="10">
        <v>783.3</v>
      </c>
      <c r="F31" s="23">
        <v>8353.8</v>
      </c>
      <c r="G31" s="20">
        <v>11.31</v>
      </c>
      <c r="H31" s="5">
        <v>0.56</v>
      </c>
      <c r="I31" s="33">
        <v>1.34</v>
      </c>
      <c r="J31" s="10">
        <v>3.62</v>
      </c>
      <c r="K31" s="37">
        <f t="shared" si="1"/>
        <v>0.45</v>
      </c>
      <c r="L31" s="22">
        <v>0.0317</v>
      </c>
      <c r="M31" s="10">
        <v>16.47</v>
      </c>
      <c r="N31" s="23">
        <f t="shared" si="0"/>
        <v>0.05</v>
      </c>
      <c r="O31" s="38">
        <f t="shared" si="2"/>
        <v>11.25</v>
      </c>
    </row>
    <row r="32" spans="1:15" ht="15">
      <c r="A32" s="8">
        <f t="shared" si="3"/>
        <v>23</v>
      </c>
      <c r="B32" s="15" t="s">
        <v>48</v>
      </c>
      <c r="C32" s="22">
        <v>1058.7</v>
      </c>
      <c r="D32" s="67">
        <v>0</v>
      </c>
      <c r="E32" s="10">
        <v>1058.7</v>
      </c>
      <c r="F32" s="23">
        <v>5072.900000000001</v>
      </c>
      <c r="G32" s="20">
        <v>15.15</v>
      </c>
      <c r="H32" s="5">
        <v>0.37</v>
      </c>
      <c r="I32" s="33">
        <v>1.61</v>
      </c>
      <c r="J32" s="10">
        <v>3.62</v>
      </c>
      <c r="K32" s="37">
        <f t="shared" si="1"/>
        <v>1.22</v>
      </c>
      <c r="L32" s="22">
        <v>0.0131</v>
      </c>
      <c r="M32" s="10">
        <v>16.47</v>
      </c>
      <c r="N32" s="23">
        <f t="shared" si="0"/>
        <v>0.05</v>
      </c>
      <c r="O32" s="38">
        <f t="shared" si="2"/>
        <v>16.05</v>
      </c>
    </row>
    <row r="33" spans="1:15" ht="15">
      <c r="A33" s="8">
        <f t="shared" si="3"/>
        <v>24</v>
      </c>
      <c r="B33" s="15" t="s">
        <v>49</v>
      </c>
      <c r="C33" s="22">
        <v>1499.4</v>
      </c>
      <c r="D33" s="67">
        <v>834.8012422360248</v>
      </c>
      <c r="E33" s="68">
        <v>2334.201242236025</v>
      </c>
      <c r="F33" s="23">
        <v>9651.5</v>
      </c>
      <c r="G33" s="20">
        <v>14.05</v>
      </c>
      <c r="H33" s="5">
        <v>0.28</v>
      </c>
      <c r="I33" s="33">
        <v>1.61</v>
      </c>
      <c r="J33" s="10">
        <v>3.62</v>
      </c>
      <c r="K33" s="37">
        <f t="shared" si="1"/>
        <v>1.41</v>
      </c>
      <c r="L33" s="22">
        <v>0.0131</v>
      </c>
      <c r="M33" s="10">
        <v>16.47</v>
      </c>
      <c r="N33" s="23">
        <f t="shared" si="0"/>
        <v>0.03</v>
      </c>
      <c r="O33" s="38">
        <f t="shared" si="2"/>
        <v>15.21</v>
      </c>
    </row>
    <row r="34" spans="1:15" ht="15">
      <c r="A34" s="8">
        <f t="shared" si="3"/>
        <v>25</v>
      </c>
      <c r="B34" s="15" t="s">
        <v>11</v>
      </c>
      <c r="C34" s="22">
        <v>1994.5</v>
      </c>
      <c r="D34" s="67">
        <v>0</v>
      </c>
      <c r="E34" s="10">
        <v>1994.5</v>
      </c>
      <c r="F34" s="23">
        <v>9072</v>
      </c>
      <c r="G34" s="20">
        <v>14.56</v>
      </c>
      <c r="H34" s="5">
        <v>0.8</v>
      </c>
      <c r="I34" s="33">
        <v>1.61</v>
      </c>
      <c r="J34" s="10">
        <v>3.62</v>
      </c>
      <c r="K34" s="37">
        <f t="shared" si="1"/>
        <v>1.28</v>
      </c>
      <c r="L34" s="22">
        <v>0.0131</v>
      </c>
      <c r="M34" s="10">
        <v>16.47</v>
      </c>
      <c r="N34" s="23">
        <f t="shared" si="0"/>
        <v>0.05</v>
      </c>
      <c r="O34" s="38">
        <f t="shared" si="2"/>
        <v>15.09</v>
      </c>
    </row>
    <row r="35" spans="1:15" ht="15">
      <c r="A35" s="8">
        <f t="shared" si="3"/>
        <v>26</v>
      </c>
      <c r="B35" s="15" t="s">
        <v>12</v>
      </c>
      <c r="C35" s="25">
        <v>593.4</v>
      </c>
      <c r="D35" s="67">
        <v>0</v>
      </c>
      <c r="E35" s="11">
        <v>593.4</v>
      </c>
      <c r="F35" s="26">
        <v>5702.9</v>
      </c>
      <c r="G35" s="20">
        <v>11.69</v>
      </c>
      <c r="H35" s="5">
        <v>0.22</v>
      </c>
      <c r="I35" s="33">
        <v>0.99</v>
      </c>
      <c r="J35" s="10">
        <v>3.62</v>
      </c>
      <c r="K35" s="37">
        <f t="shared" si="1"/>
        <v>0.37</v>
      </c>
      <c r="L35" s="22">
        <v>0.0317</v>
      </c>
      <c r="M35" s="10">
        <v>16.47</v>
      </c>
      <c r="N35" s="23">
        <f t="shared" si="0"/>
        <v>0.05</v>
      </c>
      <c r="O35" s="38">
        <f t="shared" si="2"/>
        <v>11.889999999999999</v>
      </c>
    </row>
    <row r="36" spans="1:15" ht="15">
      <c r="A36" s="8">
        <f t="shared" si="3"/>
        <v>27</v>
      </c>
      <c r="B36" s="15" t="s">
        <v>13</v>
      </c>
      <c r="C36" s="25">
        <v>903.3</v>
      </c>
      <c r="D36" s="67">
        <v>659.1000000000001</v>
      </c>
      <c r="E36" s="11">
        <v>1562.4</v>
      </c>
      <c r="F36" s="26">
        <v>4305.030000000001</v>
      </c>
      <c r="G36" s="20">
        <v>18.09</v>
      </c>
      <c r="H36" s="5">
        <v>2.87</v>
      </c>
      <c r="I36" s="33">
        <v>1.65</v>
      </c>
      <c r="J36" s="10">
        <v>3.62</v>
      </c>
      <c r="K36" s="37">
        <f t="shared" si="1"/>
        <v>2.17</v>
      </c>
      <c r="L36" s="22">
        <v>0.0131</v>
      </c>
      <c r="M36" s="10">
        <v>16.47</v>
      </c>
      <c r="N36" s="23">
        <f t="shared" si="0"/>
        <v>0.05</v>
      </c>
      <c r="O36" s="38">
        <f t="shared" si="2"/>
        <v>17.44</v>
      </c>
    </row>
    <row r="37" spans="1:15" ht="15">
      <c r="A37" s="8">
        <f t="shared" si="3"/>
        <v>28</v>
      </c>
      <c r="B37" s="15" t="s">
        <v>14</v>
      </c>
      <c r="C37" s="25">
        <v>1530</v>
      </c>
      <c r="D37" s="67">
        <v>2132.2</v>
      </c>
      <c r="E37" s="11">
        <v>3662.2</v>
      </c>
      <c r="F37" s="26">
        <v>7050.8</v>
      </c>
      <c r="G37" s="20">
        <v>17.95</v>
      </c>
      <c r="H37" s="5">
        <v>1.3</v>
      </c>
      <c r="I37" s="33">
        <v>1.61</v>
      </c>
      <c r="J37" s="10">
        <v>3.62</v>
      </c>
      <c r="K37" s="37">
        <f t="shared" si="1"/>
        <v>3.03</v>
      </c>
      <c r="L37" s="22">
        <v>0.0131</v>
      </c>
      <c r="M37" s="10">
        <v>16.47</v>
      </c>
      <c r="N37" s="23">
        <f t="shared" si="0"/>
        <v>0.05</v>
      </c>
      <c r="O37" s="38">
        <f t="shared" si="2"/>
        <v>19.73</v>
      </c>
    </row>
    <row r="38" spans="1:15" ht="15">
      <c r="A38" s="8">
        <f t="shared" si="3"/>
        <v>29</v>
      </c>
      <c r="B38" s="15" t="s">
        <v>15</v>
      </c>
      <c r="C38" s="25">
        <v>544.6</v>
      </c>
      <c r="D38" s="67">
        <v>0</v>
      </c>
      <c r="E38" s="11">
        <v>544.6</v>
      </c>
      <c r="F38" s="26">
        <v>4400.18</v>
      </c>
      <c r="G38" s="20">
        <v>17.06</v>
      </c>
      <c r="H38" s="5">
        <v>1.41</v>
      </c>
      <c r="I38" s="33">
        <v>1.61</v>
      </c>
      <c r="J38" s="10">
        <v>3.62</v>
      </c>
      <c r="K38" s="37">
        <f t="shared" si="1"/>
        <v>0.72</v>
      </c>
      <c r="L38" s="22">
        <v>0.0131</v>
      </c>
      <c r="M38" s="10">
        <v>16.47</v>
      </c>
      <c r="N38" s="23">
        <f t="shared" si="0"/>
        <v>0.03</v>
      </c>
      <c r="O38" s="38">
        <f t="shared" si="2"/>
        <v>16.4</v>
      </c>
    </row>
    <row r="39" spans="1:15" ht="15">
      <c r="A39" s="8">
        <f t="shared" si="3"/>
        <v>30</v>
      </c>
      <c r="B39" s="15" t="s">
        <v>52</v>
      </c>
      <c r="C39" s="25">
        <v>1181.4</v>
      </c>
      <c r="D39" s="67">
        <v>0</v>
      </c>
      <c r="E39" s="11">
        <v>1181.4</v>
      </c>
      <c r="F39" s="26">
        <v>8700.1</v>
      </c>
      <c r="G39" s="20">
        <v>16.11</v>
      </c>
      <c r="H39" s="5">
        <v>0.98</v>
      </c>
      <c r="I39" s="33">
        <v>1.61</v>
      </c>
      <c r="J39" s="10">
        <v>3.62</v>
      </c>
      <c r="K39" s="37">
        <f t="shared" si="1"/>
        <v>0.79</v>
      </c>
      <c r="L39" s="22">
        <v>0.0131</v>
      </c>
      <c r="M39" s="10">
        <v>16.47</v>
      </c>
      <c r="N39" s="23">
        <f t="shared" si="0"/>
        <v>0.03</v>
      </c>
      <c r="O39" s="38">
        <f t="shared" si="2"/>
        <v>15.949999999999998</v>
      </c>
    </row>
    <row r="40" spans="1:15" ht="15">
      <c r="A40" s="8">
        <f t="shared" si="3"/>
        <v>31</v>
      </c>
      <c r="B40" s="15" t="s">
        <v>16</v>
      </c>
      <c r="C40" s="25">
        <v>376.1</v>
      </c>
      <c r="D40" s="67">
        <v>0</v>
      </c>
      <c r="E40" s="11">
        <v>376.1</v>
      </c>
      <c r="F40" s="26">
        <v>3192.6</v>
      </c>
      <c r="G40" s="20">
        <v>12.98</v>
      </c>
      <c r="H40" s="5">
        <v>0.21</v>
      </c>
      <c r="I40" s="33">
        <v>0.99</v>
      </c>
      <c r="J40" s="10">
        <v>3.62</v>
      </c>
      <c r="K40" s="37">
        <f t="shared" si="1"/>
        <v>0.42</v>
      </c>
      <c r="L40" s="22">
        <v>0.0317</v>
      </c>
      <c r="M40" s="10">
        <v>16.47</v>
      </c>
      <c r="N40" s="23">
        <f t="shared" si="0"/>
        <v>0.06</v>
      </c>
      <c r="O40" s="38">
        <f t="shared" si="2"/>
        <v>13.25</v>
      </c>
    </row>
    <row r="41" spans="1:15" ht="15">
      <c r="A41" s="8">
        <f t="shared" si="3"/>
        <v>32</v>
      </c>
      <c r="B41" s="15" t="s">
        <v>17</v>
      </c>
      <c r="C41" s="25">
        <v>513.7</v>
      </c>
      <c r="D41" s="67">
        <v>0</v>
      </c>
      <c r="E41" s="11">
        <v>513.7</v>
      </c>
      <c r="F41" s="26">
        <v>4691</v>
      </c>
      <c r="G41" s="20">
        <v>12.81</v>
      </c>
      <c r="H41" s="5">
        <v>0.19</v>
      </c>
      <c r="I41" s="33">
        <v>0.99</v>
      </c>
      <c r="J41" s="10">
        <v>3.62</v>
      </c>
      <c r="K41" s="37">
        <f t="shared" si="1"/>
        <v>0.39</v>
      </c>
      <c r="L41" s="22">
        <v>0.0317</v>
      </c>
      <c r="M41" s="10">
        <v>16.47</v>
      </c>
      <c r="N41" s="23">
        <f t="shared" si="0"/>
        <v>0.06</v>
      </c>
      <c r="O41" s="38">
        <f t="shared" si="2"/>
        <v>13.070000000000002</v>
      </c>
    </row>
    <row r="42" spans="1:15" ht="15">
      <c r="A42" s="8">
        <f t="shared" si="3"/>
        <v>33</v>
      </c>
      <c r="B42" s="15" t="s">
        <v>18</v>
      </c>
      <c r="C42" s="25">
        <v>289.2</v>
      </c>
      <c r="D42" s="67">
        <v>0</v>
      </c>
      <c r="E42" s="11">
        <v>289.2</v>
      </c>
      <c r="F42" s="26">
        <v>2527.9</v>
      </c>
      <c r="G42" s="20">
        <v>12.84</v>
      </c>
      <c r="H42" s="5">
        <v>0.22</v>
      </c>
      <c r="I42" s="33">
        <v>0.99</v>
      </c>
      <c r="J42" s="10">
        <v>3.62</v>
      </c>
      <c r="K42" s="37">
        <f t="shared" si="1"/>
        <v>0.41</v>
      </c>
      <c r="L42" s="22">
        <v>0.0317</v>
      </c>
      <c r="M42" s="10">
        <v>16.47</v>
      </c>
      <c r="N42" s="23">
        <f t="shared" si="0"/>
        <v>0.06</v>
      </c>
      <c r="O42" s="38">
        <f t="shared" si="2"/>
        <v>13.09</v>
      </c>
    </row>
    <row r="43" spans="1:15" ht="15">
      <c r="A43" s="8">
        <f t="shared" si="3"/>
        <v>34</v>
      </c>
      <c r="B43" s="15" t="s">
        <v>19</v>
      </c>
      <c r="C43" s="25">
        <v>399.4</v>
      </c>
      <c r="D43" s="67">
        <v>0</v>
      </c>
      <c r="E43" s="11">
        <v>399.4</v>
      </c>
      <c r="F43" s="26">
        <v>3960.9</v>
      </c>
      <c r="G43" s="20">
        <v>12.35</v>
      </c>
      <c r="H43" s="5">
        <v>0.29</v>
      </c>
      <c r="I43" s="33">
        <v>0.99</v>
      </c>
      <c r="J43" s="10">
        <v>3.62</v>
      </c>
      <c r="K43" s="37">
        <f t="shared" si="1"/>
        <v>0.36</v>
      </c>
      <c r="L43" s="22">
        <v>0.0317</v>
      </c>
      <c r="M43" s="10">
        <v>16.47</v>
      </c>
      <c r="N43" s="23">
        <f t="shared" si="0"/>
        <v>0.05</v>
      </c>
      <c r="O43" s="38">
        <f t="shared" si="2"/>
        <v>12.47</v>
      </c>
    </row>
    <row r="44" spans="1:15" ht="15">
      <c r="A44" s="8">
        <f t="shared" si="3"/>
        <v>35</v>
      </c>
      <c r="B44" s="15" t="s">
        <v>20</v>
      </c>
      <c r="C44" s="25">
        <v>498.4</v>
      </c>
      <c r="D44" s="67">
        <v>0</v>
      </c>
      <c r="E44" s="11">
        <v>498.4</v>
      </c>
      <c r="F44" s="26">
        <v>4911.7</v>
      </c>
      <c r="G44" s="20">
        <v>11.99</v>
      </c>
      <c r="H44" s="5">
        <v>0.19</v>
      </c>
      <c r="I44" s="33">
        <v>0.99</v>
      </c>
      <c r="J44" s="10">
        <v>3.62</v>
      </c>
      <c r="K44" s="37">
        <f t="shared" si="1"/>
        <v>0.36</v>
      </c>
      <c r="L44" s="22">
        <v>0.0317</v>
      </c>
      <c r="M44" s="10">
        <v>16.47</v>
      </c>
      <c r="N44" s="23">
        <f t="shared" si="0"/>
        <v>0.05</v>
      </c>
      <c r="O44" s="38">
        <f t="shared" si="2"/>
        <v>12.21</v>
      </c>
    </row>
    <row r="45" spans="1:15" ht="15">
      <c r="A45" s="8">
        <f t="shared" si="3"/>
        <v>36</v>
      </c>
      <c r="B45" s="15" t="s">
        <v>21</v>
      </c>
      <c r="C45" s="25">
        <v>420.84</v>
      </c>
      <c r="D45" s="67">
        <v>0</v>
      </c>
      <c r="E45" s="11">
        <v>420.84</v>
      </c>
      <c r="F45" s="26">
        <v>3810.77</v>
      </c>
      <c r="G45" s="20">
        <v>12.62</v>
      </c>
      <c r="H45" s="5">
        <v>0.28</v>
      </c>
      <c r="I45" s="33">
        <v>0.99</v>
      </c>
      <c r="J45" s="10">
        <v>3.62</v>
      </c>
      <c r="K45" s="37">
        <f t="shared" si="1"/>
        <v>0.4</v>
      </c>
      <c r="L45" s="22">
        <v>0.0317</v>
      </c>
      <c r="M45" s="10">
        <v>16.47</v>
      </c>
      <c r="N45" s="23">
        <f t="shared" si="0"/>
        <v>0.06</v>
      </c>
      <c r="O45" s="38">
        <f t="shared" si="2"/>
        <v>12.8</v>
      </c>
    </row>
    <row r="46" spans="1:15" ht="15">
      <c r="A46" s="8">
        <f t="shared" si="3"/>
        <v>37</v>
      </c>
      <c r="B46" s="15" t="s">
        <v>22</v>
      </c>
      <c r="C46" s="27">
        <v>850.5</v>
      </c>
      <c r="D46" s="67">
        <v>797.52</v>
      </c>
      <c r="E46" s="12">
        <v>1648.02</v>
      </c>
      <c r="F46" s="28">
        <v>8085.3</v>
      </c>
      <c r="G46" s="20">
        <v>12.22</v>
      </c>
      <c r="H46" s="5">
        <v>0.18</v>
      </c>
      <c r="I46" s="33">
        <v>0.99</v>
      </c>
      <c r="J46" s="10">
        <v>3.62</v>
      </c>
      <c r="K46" s="37">
        <f t="shared" si="1"/>
        <v>0.73</v>
      </c>
      <c r="L46" s="22">
        <v>0.0317</v>
      </c>
      <c r="M46" s="10">
        <v>16.47</v>
      </c>
      <c r="N46" s="23">
        <f t="shared" si="0"/>
        <v>0.05</v>
      </c>
      <c r="O46" s="38">
        <f t="shared" si="2"/>
        <v>12.820000000000002</v>
      </c>
    </row>
    <row r="47" spans="1:15" ht="15">
      <c r="A47" s="8">
        <f t="shared" si="3"/>
        <v>38</v>
      </c>
      <c r="B47" s="15" t="s">
        <v>23</v>
      </c>
      <c r="C47" s="27">
        <v>1249.1</v>
      </c>
      <c r="D47" s="67">
        <v>0</v>
      </c>
      <c r="E47" s="12">
        <v>1249.1</v>
      </c>
      <c r="F47" s="28">
        <v>6170.7</v>
      </c>
      <c r="G47" s="20">
        <v>18.82</v>
      </c>
      <c r="H47" s="5">
        <v>1.12</v>
      </c>
      <c r="I47" s="33">
        <v>1.61</v>
      </c>
      <c r="J47" s="10">
        <v>3.62</v>
      </c>
      <c r="K47" s="37">
        <f t="shared" si="1"/>
        <v>1.18</v>
      </c>
      <c r="L47" s="22">
        <v>0.0131</v>
      </c>
      <c r="M47" s="10">
        <v>16.47</v>
      </c>
      <c r="N47" s="23">
        <f t="shared" si="0"/>
        <v>0.04</v>
      </c>
      <c r="O47" s="38">
        <f t="shared" si="2"/>
        <v>18.919999999999998</v>
      </c>
    </row>
    <row r="48" spans="1:15" ht="15">
      <c r="A48" s="8">
        <f t="shared" si="3"/>
        <v>39</v>
      </c>
      <c r="B48" s="15" t="s">
        <v>24</v>
      </c>
      <c r="C48" s="27">
        <v>429.5</v>
      </c>
      <c r="D48" s="67">
        <v>644.3900000000001</v>
      </c>
      <c r="E48" s="12">
        <v>1073.89</v>
      </c>
      <c r="F48" s="28">
        <v>3947.7</v>
      </c>
      <c r="G48" s="20">
        <v>12.81</v>
      </c>
      <c r="H48" s="5">
        <v>0.27</v>
      </c>
      <c r="I48" s="33">
        <v>0.99</v>
      </c>
      <c r="J48" s="10">
        <v>3.62</v>
      </c>
      <c r="K48" s="37">
        <f t="shared" si="1"/>
        <v>0.97</v>
      </c>
      <c r="L48" s="22">
        <v>0.0317</v>
      </c>
      <c r="M48" s="10">
        <v>16.47</v>
      </c>
      <c r="N48" s="23">
        <f t="shared" si="0"/>
        <v>0.06</v>
      </c>
      <c r="O48" s="38">
        <f t="shared" si="2"/>
        <v>13.570000000000002</v>
      </c>
    </row>
    <row r="49" spans="1:15" ht="15">
      <c r="A49" s="8">
        <f t="shared" si="3"/>
        <v>40</v>
      </c>
      <c r="B49" s="15" t="s">
        <v>25</v>
      </c>
      <c r="C49" s="27">
        <v>390.8</v>
      </c>
      <c r="D49" s="67">
        <v>662.5</v>
      </c>
      <c r="E49" s="12">
        <v>1053.3</v>
      </c>
      <c r="F49" s="28">
        <v>4521.179999999999</v>
      </c>
      <c r="G49" s="20">
        <v>12.27</v>
      </c>
      <c r="H49" s="5">
        <v>0.21</v>
      </c>
      <c r="I49" s="33">
        <v>0.99</v>
      </c>
      <c r="J49" s="10">
        <v>3.62</v>
      </c>
      <c r="K49" s="37">
        <f t="shared" si="1"/>
        <v>0.83</v>
      </c>
      <c r="L49" s="22">
        <v>0.0317</v>
      </c>
      <c r="M49" s="10">
        <v>16.47</v>
      </c>
      <c r="N49" s="23">
        <f t="shared" si="0"/>
        <v>0.05</v>
      </c>
      <c r="O49" s="38">
        <f t="shared" si="2"/>
        <v>12.94</v>
      </c>
    </row>
    <row r="50" spans="1:15" ht="15">
      <c r="A50" s="8">
        <f t="shared" si="3"/>
        <v>41</v>
      </c>
      <c r="B50" s="15" t="s">
        <v>26</v>
      </c>
      <c r="C50" s="27">
        <v>424.4</v>
      </c>
      <c r="D50" s="67">
        <v>0</v>
      </c>
      <c r="E50" s="12">
        <v>424.4</v>
      </c>
      <c r="F50" s="28">
        <v>3985.2999999999997</v>
      </c>
      <c r="G50" s="20">
        <v>12.34</v>
      </c>
      <c r="H50" s="5">
        <v>0.21</v>
      </c>
      <c r="I50" s="33">
        <v>0.99</v>
      </c>
      <c r="J50" s="10">
        <v>3.62</v>
      </c>
      <c r="K50" s="37">
        <f t="shared" si="1"/>
        <v>0.38</v>
      </c>
      <c r="L50" s="22">
        <v>0.0317</v>
      </c>
      <c r="M50" s="10">
        <v>16.47</v>
      </c>
      <c r="N50" s="23">
        <f t="shared" si="0"/>
        <v>0.06</v>
      </c>
      <c r="O50" s="38">
        <f t="shared" si="2"/>
        <v>12.57</v>
      </c>
    </row>
    <row r="51" spans="1:15" ht="15">
      <c r="A51" s="8">
        <f t="shared" si="3"/>
        <v>42</v>
      </c>
      <c r="B51" s="15" t="s">
        <v>27</v>
      </c>
      <c r="C51" s="27">
        <v>1614.7</v>
      </c>
      <c r="D51" s="67">
        <v>1365.6832298136644</v>
      </c>
      <c r="E51" s="69">
        <v>2980.3832298136645</v>
      </c>
      <c r="F51" s="28">
        <v>8875.3</v>
      </c>
      <c r="G51" s="20">
        <v>17.37</v>
      </c>
      <c r="H51" s="5">
        <v>1.38</v>
      </c>
      <c r="I51" s="33">
        <v>1.61</v>
      </c>
      <c r="J51" s="10">
        <v>3.62</v>
      </c>
      <c r="K51" s="37">
        <f t="shared" si="1"/>
        <v>1.96</v>
      </c>
      <c r="L51" s="22">
        <v>0.0131</v>
      </c>
      <c r="M51" s="10">
        <v>16.47</v>
      </c>
      <c r="N51" s="23">
        <f t="shared" si="0"/>
        <v>0.04</v>
      </c>
      <c r="O51" s="38">
        <f t="shared" si="2"/>
        <v>17.990000000000002</v>
      </c>
    </row>
    <row r="52" spans="1:15" ht="15">
      <c r="A52" s="8">
        <f t="shared" si="3"/>
        <v>43</v>
      </c>
      <c r="B52" s="15" t="s">
        <v>28</v>
      </c>
      <c r="C52" s="27">
        <v>562.2</v>
      </c>
      <c r="D52" s="67">
        <v>0</v>
      </c>
      <c r="E52" s="12">
        <v>562.2</v>
      </c>
      <c r="F52" s="28">
        <v>5630.400000000001</v>
      </c>
      <c r="G52" s="20">
        <v>12.49</v>
      </c>
      <c r="H52" s="5">
        <v>0.24</v>
      </c>
      <c r="I52" s="33">
        <v>0.99</v>
      </c>
      <c r="J52" s="10">
        <v>3.62</v>
      </c>
      <c r="K52" s="37">
        <f t="shared" si="1"/>
        <v>0.36</v>
      </c>
      <c r="L52" s="22">
        <v>0.0317</v>
      </c>
      <c r="M52" s="10">
        <v>16.47</v>
      </c>
      <c r="N52" s="23">
        <f t="shared" si="0"/>
        <v>0.05</v>
      </c>
      <c r="O52" s="38">
        <f t="shared" si="2"/>
        <v>12.66</v>
      </c>
    </row>
    <row r="53" spans="1:15" ht="15">
      <c r="A53" s="8">
        <f t="shared" si="3"/>
        <v>44</v>
      </c>
      <c r="B53" s="15" t="s">
        <v>29</v>
      </c>
      <c r="C53" s="27">
        <v>313.7</v>
      </c>
      <c r="D53" s="67">
        <v>0</v>
      </c>
      <c r="E53" s="12">
        <v>313.7</v>
      </c>
      <c r="F53" s="28">
        <v>3034.7</v>
      </c>
      <c r="G53" s="20">
        <v>12.77</v>
      </c>
      <c r="H53" s="5">
        <v>0.18</v>
      </c>
      <c r="I53" s="33">
        <v>0.99</v>
      </c>
      <c r="J53" s="10">
        <v>3.62</v>
      </c>
      <c r="K53" s="37">
        <f t="shared" si="1"/>
        <v>0.37</v>
      </c>
      <c r="L53" s="22">
        <v>0.0317</v>
      </c>
      <c r="M53" s="10">
        <v>16.47</v>
      </c>
      <c r="N53" s="23">
        <f t="shared" si="0"/>
        <v>0.05</v>
      </c>
      <c r="O53" s="38">
        <f t="shared" si="2"/>
        <v>13.01</v>
      </c>
    </row>
    <row r="54" spans="1:15" ht="15">
      <c r="A54" s="8">
        <f t="shared" si="3"/>
        <v>45</v>
      </c>
      <c r="B54" s="15" t="s">
        <v>30</v>
      </c>
      <c r="C54" s="27">
        <v>721</v>
      </c>
      <c r="D54" s="67">
        <v>1732.38</v>
      </c>
      <c r="E54" s="12">
        <v>2453.38</v>
      </c>
      <c r="F54" s="28">
        <v>6264.5</v>
      </c>
      <c r="G54" s="20">
        <v>13.27</v>
      </c>
      <c r="H54" s="5">
        <v>0.34</v>
      </c>
      <c r="I54" s="33">
        <v>0.99</v>
      </c>
      <c r="J54" s="10">
        <v>3.62</v>
      </c>
      <c r="K54" s="37">
        <f t="shared" si="1"/>
        <v>1.4</v>
      </c>
      <c r="L54" s="22">
        <v>0.0317</v>
      </c>
      <c r="M54" s="10">
        <v>16.47</v>
      </c>
      <c r="N54" s="23">
        <f t="shared" si="0"/>
        <v>0.06</v>
      </c>
      <c r="O54" s="38">
        <f t="shared" si="2"/>
        <v>14.39</v>
      </c>
    </row>
    <row r="55" spans="1:15" ht="15">
      <c r="A55" s="8">
        <f t="shared" si="3"/>
        <v>46</v>
      </c>
      <c r="B55" s="15" t="s">
        <v>31</v>
      </c>
      <c r="C55" s="27">
        <v>1266.8</v>
      </c>
      <c r="D55" s="67">
        <v>0</v>
      </c>
      <c r="E55" s="12">
        <v>1266.8</v>
      </c>
      <c r="F55" s="28">
        <v>11098.6</v>
      </c>
      <c r="G55" s="20">
        <v>12.05</v>
      </c>
      <c r="H55" s="5">
        <v>0.49</v>
      </c>
      <c r="I55" s="33">
        <v>1.34</v>
      </c>
      <c r="J55" s="10">
        <v>3.62</v>
      </c>
      <c r="K55" s="37">
        <f t="shared" si="1"/>
        <v>0.55</v>
      </c>
      <c r="L55" s="22">
        <v>0.0317</v>
      </c>
      <c r="M55" s="10">
        <v>16.47</v>
      </c>
      <c r="N55" s="23">
        <f t="shared" si="0"/>
        <v>0.06</v>
      </c>
      <c r="O55" s="38">
        <f t="shared" si="2"/>
        <v>12.170000000000002</v>
      </c>
    </row>
    <row r="56" spans="1:15" ht="15">
      <c r="A56" s="8">
        <f t="shared" si="3"/>
        <v>47</v>
      </c>
      <c r="B56" s="15" t="s">
        <v>32</v>
      </c>
      <c r="C56" s="27">
        <v>746.5</v>
      </c>
      <c r="D56" s="67">
        <v>0</v>
      </c>
      <c r="E56" s="12">
        <v>746.5</v>
      </c>
      <c r="F56" s="28">
        <v>6934.7</v>
      </c>
      <c r="G56" s="20">
        <v>12.05</v>
      </c>
      <c r="H56" s="5">
        <v>0.49</v>
      </c>
      <c r="I56" s="33">
        <v>1.34</v>
      </c>
      <c r="J56" s="10">
        <v>3.62</v>
      </c>
      <c r="K56" s="37">
        <f t="shared" si="1"/>
        <v>0.52</v>
      </c>
      <c r="L56" s="22">
        <v>0.0317</v>
      </c>
      <c r="M56" s="10">
        <v>16.47</v>
      </c>
      <c r="N56" s="23">
        <f t="shared" si="0"/>
        <v>0.06</v>
      </c>
      <c r="O56" s="38">
        <f t="shared" si="2"/>
        <v>12.14</v>
      </c>
    </row>
    <row r="57" spans="1:15" ht="15">
      <c r="A57" s="8">
        <f t="shared" si="3"/>
        <v>48</v>
      </c>
      <c r="B57" s="15" t="s">
        <v>33</v>
      </c>
      <c r="C57" s="27">
        <v>497.6</v>
      </c>
      <c r="D57" s="67">
        <v>467.19999999999993</v>
      </c>
      <c r="E57" s="12">
        <v>964.8</v>
      </c>
      <c r="F57" s="28">
        <v>3829.9</v>
      </c>
      <c r="G57" s="20">
        <v>12.52</v>
      </c>
      <c r="H57" s="5">
        <v>0.28</v>
      </c>
      <c r="I57" s="33">
        <v>0.99</v>
      </c>
      <c r="J57" s="10">
        <v>3.62</v>
      </c>
      <c r="K57" s="37">
        <f t="shared" si="1"/>
        <v>0.9</v>
      </c>
      <c r="L57" s="22">
        <v>0.0317</v>
      </c>
      <c r="M57" s="10">
        <v>16.47</v>
      </c>
      <c r="N57" s="23">
        <f t="shared" si="0"/>
        <v>0.07</v>
      </c>
      <c r="O57" s="38">
        <f t="shared" si="2"/>
        <v>13.21</v>
      </c>
    </row>
    <row r="58" spans="1:15" ht="15">
      <c r="A58" s="8">
        <f t="shared" si="3"/>
        <v>49</v>
      </c>
      <c r="B58" s="15" t="s">
        <v>34</v>
      </c>
      <c r="C58" s="27">
        <v>545.9</v>
      </c>
      <c r="D58" s="67">
        <v>659.5400000000001</v>
      </c>
      <c r="E58" s="12">
        <v>1205.44</v>
      </c>
      <c r="F58" s="28">
        <v>4285.8</v>
      </c>
      <c r="G58" s="20">
        <v>12.62</v>
      </c>
      <c r="H58" s="5">
        <v>0.39</v>
      </c>
      <c r="I58" s="33">
        <v>0.99</v>
      </c>
      <c r="J58" s="10">
        <v>3.62</v>
      </c>
      <c r="K58" s="37">
        <f t="shared" si="1"/>
        <v>1.01</v>
      </c>
      <c r="L58" s="22">
        <v>0.0317</v>
      </c>
      <c r="M58" s="10">
        <v>16.47</v>
      </c>
      <c r="N58" s="23">
        <f t="shared" si="0"/>
        <v>0.07</v>
      </c>
      <c r="O58" s="38">
        <f t="shared" si="2"/>
        <v>13.309999999999999</v>
      </c>
    </row>
    <row r="59" spans="1:15" ht="15">
      <c r="A59" s="8">
        <f t="shared" si="3"/>
        <v>50</v>
      </c>
      <c r="B59" s="15" t="s">
        <v>35</v>
      </c>
      <c r="C59" s="27">
        <v>276.5</v>
      </c>
      <c r="D59" s="67">
        <v>0</v>
      </c>
      <c r="E59" s="12">
        <v>276.5</v>
      </c>
      <c r="F59" s="28">
        <v>2584</v>
      </c>
      <c r="G59" s="20">
        <v>11.74</v>
      </c>
      <c r="H59" s="5"/>
      <c r="I59" s="33">
        <v>0.99</v>
      </c>
      <c r="J59" s="10">
        <v>3.62</v>
      </c>
      <c r="K59" s="37">
        <f t="shared" si="1"/>
        <v>0.38</v>
      </c>
      <c r="L59" s="22">
        <v>0.0317</v>
      </c>
      <c r="M59" s="10">
        <v>16.47</v>
      </c>
      <c r="N59" s="23">
        <f t="shared" si="0"/>
        <v>0.06</v>
      </c>
      <c r="O59" s="38">
        <f t="shared" si="2"/>
        <v>12.180000000000001</v>
      </c>
    </row>
    <row r="60" spans="1:15" ht="15">
      <c r="A60" s="8">
        <f t="shared" si="3"/>
        <v>51</v>
      </c>
      <c r="B60" s="15" t="s">
        <v>36</v>
      </c>
      <c r="C60" s="27">
        <v>494</v>
      </c>
      <c r="D60" s="67">
        <v>786.26</v>
      </c>
      <c r="E60" s="12">
        <v>1280.26</v>
      </c>
      <c r="F60" s="28">
        <v>4302.7</v>
      </c>
      <c r="G60" s="20">
        <v>12.85</v>
      </c>
      <c r="H60" s="5">
        <v>0.58</v>
      </c>
      <c r="I60" s="33">
        <v>0.99</v>
      </c>
      <c r="J60" s="10">
        <v>3.62</v>
      </c>
      <c r="K60" s="37">
        <f t="shared" si="1"/>
        <v>1.07</v>
      </c>
      <c r="L60" s="22">
        <v>0.0317</v>
      </c>
      <c r="M60" s="10">
        <v>16.47</v>
      </c>
      <c r="N60" s="23">
        <f t="shared" si="0"/>
        <v>0.06</v>
      </c>
      <c r="O60" s="38">
        <f t="shared" si="2"/>
        <v>13.4</v>
      </c>
    </row>
    <row r="61" spans="1:15" ht="15">
      <c r="A61" s="8">
        <f t="shared" si="3"/>
        <v>52</v>
      </c>
      <c r="B61" s="15" t="s">
        <v>37</v>
      </c>
      <c r="C61" s="27">
        <v>493.3</v>
      </c>
      <c r="D61" s="67">
        <v>0</v>
      </c>
      <c r="E61" s="12">
        <v>493.3</v>
      </c>
      <c r="F61" s="28">
        <v>4925.400000000001</v>
      </c>
      <c r="G61" s="20">
        <v>12.68</v>
      </c>
      <c r="H61" s="5">
        <v>0.44</v>
      </c>
      <c r="I61" s="33">
        <v>0.99</v>
      </c>
      <c r="J61" s="10">
        <v>3.62</v>
      </c>
      <c r="K61" s="37">
        <f t="shared" si="1"/>
        <v>0.36</v>
      </c>
      <c r="L61" s="22">
        <v>0.0317</v>
      </c>
      <c r="M61" s="10">
        <v>16.47</v>
      </c>
      <c r="N61" s="23">
        <f t="shared" si="0"/>
        <v>0.05</v>
      </c>
      <c r="O61" s="38">
        <f t="shared" si="2"/>
        <v>12.65</v>
      </c>
    </row>
    <row r="62" spans="1:15" ht="15">
      <c r="A62" s="8">
        <f t="shared" si="3"/>
        <v>53</v>
      </c>
      <c r="B62" s="15" t="s">
        <v>38</v>
      </c>
      <c r="C62" s="27">
        <v>547.7</v>
      </c>
      <c r="D62" s="67">
        <v>1129.84</v>
      </c>
      <c r="E62" s="12">
        <v>1677.54</v>
      </c>
      <c r="F62" s="28">
        <v>4768.5</v>
      </c>
      <c r="G62" s="20">
        <v>13.24</v>
      </c>
      <c r="H62" s="5">
        <v>0.73</v>
      </c>
      <c r="I62" s="33">
        <v>0.99</v>
      </c>
      <c r="J62" s="10">
        <v>3.62</v>
      </c>
      <c r="K62" s="37">
        <f t="shared" si="1"/>
        <v>1.26</v>
      </c>
      <c r="L62" s="22">
        <v>0.0317</v>
      </c>
      <c r="M62" s="10">
        <v>16.47</v>
      </c>
      <c r="N62" s="23">
        <f t="shared" si="0"/>
        <v>0.06</v>
      </c>
      <c r="O62" s="38">
        <f t="shared" si="2"/>
        <v>13.83</v>
      </c>
    </row>
    <row r="63" spans="1:15" ht="15">
      <c r="A63" s="8">
        <f t="shared" si="3"/>
        <v>54</v>
      </c>
      <c r="B63" s="15" t="s">
        <v>39</v>
      </c>
      <c r="C63" s="27">
        <v>416.5</v>
      </c>
      <c r="D63" s="67">
        <v>971.6099999999999</v>
      </c>
      <c r="E63" s="12">
        <v>1388.11</v>
      </c>
      <c r="F63" s="28">
        <v>3876.2</v>
      </c>
      <c r="G63" s="20">
        <v>13.16</v>
      </c>
      <c r="H63" s="5">
        <v>0.68</v>
      </c>
      <c r="I63" s="33">
        <v>0.99</v>
      </c>
      <c r="J63" s="10">
        <v>3.62</v>
      </c>
      <c r="K63" s="37">
        <f t="shared" si="1"/>
        <v>1.28</v>
      </c>
      <c r="L63" s="22">
        <v>0.0317</v>
      </c>
      <c r="M63" s="10">
        <v>16.47</v>
      </c>
      <c r="N63" s="23">
        <f t="shared" si="0"/>
        <v>0.06</v>
      </c>
      <c r="O63" s="38">
        <f t="shared" si="2"/>
        <v>13.82</v>
      </c>
    </row>
    <row r="64" spans="1:15" ht="15">
      <c r="A64" s="8">
        <f t="shared" si="3"/>
        <v>55</v>
      </c>
      <c r="B64" s="15" t="s">
        <v>40</v>
      </c>
      <c r="C64" s="27">
        <v>423</v>
      </c>
      <c r="D64" s="67">
        <v>698.5999999999999</v>
      </c>
      <c r="E64" s="12">
        <v>1121.6</v>
      </c>
      <c r="F64" s="28">
        <v>3486.6</v>
      </c>
      <c r="G64" s="20">
        <v>13.32</v>
      </c>
      <c r="H64" s="31"/>
      <c r="I64" s="33">
        <v>0.99</v>
      </c>
      <c r="J64" s="10">
        <v>3.62</v>
      </c>
      <c r="K64" s="37">
        <f t="shared" si="1"/>
        <v>1.15</v>
      </c>
      <c r="L64" s="22">
        <v>0.0317</v>
      </c>
      <c r="M64" s="10">
        <v>16.47</v>
      </c>
      <c r="N64" s="23">
        <f t="shared" si="0"/>
        <v>0.06</v>
      </c>
      <c r="O64" s="38">
        <f t="shared" si="2"/>
        <v>14.530000000000001</v>
      </c>
    </row>
    <row r="65" spans="1:15" ht="15">
      <c r="A65" s="8">
        <f t="shared" si="3"/>
        <v>56</v>
      </c>
      <c r="B65" s="16" t="s">
        <v>41</v>
      </c>
      <c r="C65" s="27">
        <v>742.7</v>
      </c>
      <c r="D65" s="67">
        <v>0</v>
      </c>
      <c r="E65" s="12">
        <v>742.7</v>
      </c>
      <c r="F65" s="28">
        <v>6534.8</v>
      </c>
      <c r="G65" s="20">
        <v>13.04</v>
      </c>
      <c r="H65" s="5">
        <v>0.52</v>
      </c>
      <c r="I65" s="33">
        <v>0.99</v>
      </c>
      <c r="J65" s="10">
        <v>3.62</v>
      </c>
      <c r="K65" s="37">
        <f t="shared" si="1"/>
        <v>0.41</v>
      </c>
      <c r="L65" s="22">
        <v>0.0317</v>
      </c>
      <c r="M65" s="10">
        <v>16.47</v>
      </c>
      <c r="N65" s="23">
        <f t="shared" si="0"/>
        <v>0.06</v>
      </c>
      <c r="O65" s="38">
        <f t="shared" si="2"/>
        <v>12.99</v>
      </c>
    </row>
    <row r="66" spans="1:15" ht="15">
      <c r="A66" s="8">
        <f t="shared" si="3"/>
        <v>57</v>
      </c>
      <c r="B66" s="17" t="s">
        <v>42</v>
      </c>
      <c r="C66" s="27">
        <v>596.3</v>
      </c>
      <c r="D66" s="67">
        <v>0</v>
      </c>
      <c r="E66" s="12">
        <v>596.3</v>
      </c>
      <c r="F66" s="28">
        <v>5418.8</v>
      </c>
      <c r="G66" s="20">
        <v>13.18</v>
      </c>
      <c r="H66" s="5">
        <v>0.21</v>
      </c>
      <c r="I66" s="33">
        <v>0.99</v>
      </c>
      <c r="J66" s="10">
        <v>3.62</v>
      </c>
      <c r="K66" s="37">
        <f t="shared" si="1"/>
        <v>0.39</v>
      </c>
      <c r="L66" s="22">
        <v>0.0317</v>
      </c>
      <c r="M66" s="10">
        <v>16.47</v>
      </c>
      <c r="N66" s="23">
        <f t="shared" si="0"/>
        <v>0.06</v>
      </c>
      <c r="O66" s="38">
        <f t="shared" si="2"/>
        <v>13.42</v>
      </c>
    </row>
    <row r="67" spans="1:15" ht="15">
      <c r="A67" s="8">
        <f t="shared" si="3"/>
        <v>58</v>
      </c>
      <c r="B67" s="16" t="s">
        <v>66</v>
      </c>
      <c r="C67" s="27">
        <v>575.9</v>
      </c>
      <c r="D67" s="67">
        <v>0</v>
      </c>
      <c r="E67" s="12">
        <v>575.9</v>
      </c>
      <c r="F67" s="28">
        <v>2872.5</v>
      </c>
      <c r="G67" s="20">
        <v>17.08</v>
      </c>
      <c r="H67" s="5">
        <v>0.93</v>
      </c>
      <c r="I67" s="33">
        <v>1.73</v>
      </c>
      <c r="J67" s="10">
        <v>3.62</v>
      </c>
      <c r="K67" s="37">
        <f t="shared" si="1"/>
        <v>1.26</v>
      </c>
      <c r="L67" s="22">
        <v>0.0194</v>
      </c>
      <c r="M67" s="10">
        <v>16.47</v>
      </c>
      <c r="N67" s="23">
        <f t="shared" si="0"/>
        <v>0.06</v>
      </c>
      <c r="O67" s="38">
        <f t="shared" si="2"/>
        <v>17.47</v>
      </c>
    </row>
    <row r="68" spans="1:15" ht="15">
      <c r="A68" s="8">
        <f t="shared" si="3"/>
        <v>59</v>
      </c>
      <c r="B68" s="15" t="s">
        <v>43</v>
      </c>
      <c r="C68" s="27">
        <v>216.5</v>
      </c>
      <c r="D68" s="67">
        <v>634.2</v>
      </c>
      <c r="E68" s="12">
        <v>850.7</v>
      </c>
      <c r="F68" s="28">
        <v>1713.8</v>
      </c>
      <c r="G68" s="20">
        <v>21.94</v>
      </c>
      <c r="H68" s="5">
        <v>4.79</v>
      </c>
      <c r="I68" s="33">
        <v>0.99</v>
      </c>
      <c r="J68" s="10">
        <v>3.62</v>
      </c>
      <c r="K68" s="37">
        <f t="shared" si="1"/>
        <v>1.78</v>
      </c>
      <c r="L68" s="22">
        <v>0.0317</v>
      </c>
      <c r="M68" s="10">
        <v>16.47</v>
      </c>
      <c r="N68" s="23">
        <f t="shared" si="0"/>
        <v>0.07</v>
      </c>
      <c r="O68" s="38">
        <f t="shared" si="2"/>
        <v>19.000000000000004</v>
      </c>
    </row>
    <row r="69" spans="1:15" ht="15">
      <c r="A69" s="8">
        <f t="shared" si="3"/>
        <v>60</v>
      </c>
      <c r="B69" s="15" t="s">
        <v>64</v>
      </c>
      <c r="C69" s="27">
        <v>2208.1000000000004</v>
      </c>
      <c r="D69" s="67">
        <v>0</v>
      </c>
      <c r="E69" s="12">
        <v>2208.1000000000004</v>
      </c>
      <c r="F69" s="28">
        <v>14822.7</v>
      </c>
      <c r="G69" s="20">
        <v>15.78</v>
      </c>
      <c r="H69" s="5">
        <v>0.86</v>
      </c>
      <c r="I69" s="33">
        <v>1.61</v>
      </c>
      <c r="J69" s="10">
        <v>3.62</v>
      </c>
      <c r="K69" s="37">
        <f t="shared" si="1"/>
        <v>0.87</v>
      </c>
      <c r="L69" s="22">
        <v>0.0131</v>
      </c>
      <c r="M69" s="10">
        <v>16.47</v>
      </c>
      <c r="N69" s="23">
        <f t="shared" si="0"/>
        <v>0.03</v>
      </c>
      <c r="O69" s="38">
        <f t="shared" si="2"/>
        <v>15.819999999999999</v>
      </c>
    </row>
    <row r="70" spans="1:15" ht="15">
      <c r="A70" s="8">
        <f t="shared" si="3"/>
        <v>61</v>
      </c>
      <c r="B70" s="15" t="s">
        <v>63</v>
      </c>
      <c r="C70" s="57">
        <v>1111.4</v>
      </c>
      <c r="D70" s="67">
        <v>747.53</v>
      </c>
      <c r="E70" s="12">
        <v>1858.93</v>
      </c>
      <c r="F70" s="7">
        <v>7542.1</v>
      </c>
      <c r="G70" s="20">
        <v>16.32</v>
      </c>
      <c r="H70" s="5">
        <v>1</v>
      </c>
      <c r="I70" s="33">
        <v>1.95</v>
      </c>
      <c r="J70" s="10">
        <v>2.53</v>
      </c>
      <c r="K70" s="37">
        <f t="shared" si="1"/>
        <v>1.22</v>
      </c>
      <c r="L70" s="22">
        <v>0.01</v>
      </c>
      <c r="M70" s="10">
        <v>16.47</v>
      </c>
      <c r="N70" s="23">
        <f t="shared" si="0"/>
        <v>0.02</v>
      </c>
      <c r="O70" s="38">
        <f t="shared" si="2"/>
        <v>16.56</v>
      </c>
    </row>
    <row r="71" spans="1:15" ht="15">
      <c r="A71" s="8">
        <f t="shared" si="3"/>
        <v>62</v>
      </c>
      <c r="B71" s="15" t="s">
        <v>62</v>
      </c>
      <c r="C71" s="57">
        <v>1336.5</v>
      </c>
      <c r="D71" s="67">
        <v>343.26</v>
      </c>
      <c r="E71" s="12">
        <v>1679.76</v>
      </c>
      <c r="F71" s="7">
        <v>7533.9</v>
      </c>
      <c r="G71" s="20">
        <v>16.32</v>
      </c>
      <c r="H71" s="5">
        <v>1</v>
      </c>
      <c r="I71" s="33">
        <v>1.95</v>
      </c>
      <c r="J71" s="10">
        <v>2.53</v>
      </c>
      <c r="K71" s="37">
        <f t="shared" si="1"/>
        <v>1.1</v>
      </c>
      <c r="L71" s="22">
        <v>0.01</v>
      </c>
      <c r="M71" s="10">
        <v>16.47</v>
      </c>
      <c r="N71" s="23">
        <f t="shared" si="0"/>
        <v>0.03</v>
      </c>
      <c r="O71" s="38">
        <f t="shared" si="2"/>
        <v>16.450000000000003</v>
      </c>
    </row>
    <row r="72" spans="1:15" ht="15">
      <c r="A72" s="8">
        <f t="shared" si="3"/>
        <v>63</v>
      </c>
      <c r="B72" s="18" t="s">
        <v>60</v>
      </c>
      <c r="C72" s="27">
        <v>1345.1</v>
      </c>
      <c r="D72" s="67">
        <v>1089.6</v>
      </c>
      <c r="E72" s="12">
        <v>2434.7</v>
      </c>
      <c r="F72" s="28">
        <v>7536.3</v>
      </c>
      <c r="G72" s="20">
        <v>16.92</v>
      </c>
      <c r="H72" s="31"/>
      <c r="I72" s="33">
        <v>1.95</v>
      </c>
      <c r="J72" s="10">
        <v>2.53</v>
      </c>
      <c r="K72" s="37">
        <f>ROUND((E72)*I72*J72/F72,2)</f>
        <v>1.59</v>
      </c>
      <c r="L72" s="22">
        <v>0.01</v>
      </c>
      <c r="M72" s="10">
        <v>16.47</v>
      </c>
      <c r="N72" s="23">
        <f t="shared" si="0"/>
        <v>0.03</v>
      </c>
      <c r="O72" s="38">
        <f>G72-H72+K72+N72</f>
        <v>18.540000000000003</v>
      </c>
    </row>
    <row r="73" spans="1:15" ht="15">
      <c r="A73" s="8">
        <f t="shared" si="3"/>
        <v>64</v>
      </c>
      <c r="B73" s="15" t="s">
        <v>44</v>
      </c>
      <c r="C73" s="27">
        <v>334.3</v>
      </c>
      <c r="D73" s="67">
        <v>1146.3</v>
      </c>
      <c r="E73" s="12">
        <v>1480.6</v>
      </c>
      <c r="F73" s="28">
        <v>3474.8</v>
      </c>
      <c r="G73" s="20">
        <v>12.98</v>
      </c>
      <c r="H73" s="5">
        <v>0.53</v>
      </c>
      <c r="I73" s="33">
        <v>0.99</v>
      </c>
      <c r="J73" s="10">
        <v>3.62</v>
      </c>
      <c r="K73" s="37">
        <f t="shared" si="1"/>
        <v>1.53</v>
      </c>
      <c r="L73" s="22">
        <v>0.0317</v>
      </c>
      <c r="M73" s="10">
        <v>16.47</v>
      </c>
      <c r="N73" s="23">
        <f t="shared" si="0"/>
        <v>0.05</v>
      </c>
      <c r="O73" s="38">
        <f t="shared" si="2"/>
        <v>14.030000000000001</v>
      </c>
    </row>
    <row r="74" spans="1:15" ht="15">
      <c r="A74" s="8">
        <f t="shared" si="3"/>
        <v>65</v>
      </c>
      <c r="B74" s="15" t="s">
        <v>45</v>
      </c>
      <c r="C74" s="27">
        <v>262.31</v>
      </c>
      <c r="D74" s="67">
        <v>655.95</v>
      </c>
      <c r="E74" s="12">
        <v>918.26</v>
      </c>
      <c r="F74" s="28">
        <v>2698</v>
      </c>
      <c r="G74" s="20">
        <v>12.85</v>
      </c>
      <c r="H74" s="5">
        <v>0.3</v>
      </c>
      <c r="I74" s="33">
        <v>0.99</v>
      </c>
      <c r="J74" s="10">
        <v>3.62</v>
      </c>
      <c r="K74" s="37">
        <f t="shared" si="1"/>
        <v>1.22</v>
      </c>
      <c r="L74" s="22">
        <v>0.0317</v>
      </c>
      <c r="M74" s="10">
        <v>16.47</v>
      </c>
      <c r="N74" s="23">
        <f t="shared" si="0"/>
        <v>0.05</v>
      </c>
      <c r="O74" s="38">
        <f t="shared" si="2"/>
        <v>13.82</v>
      </c>
    </row>
    <row r="75" spans="1:15" ht="15">
      <c r="A75" s="8">
        <f t="shared" si="3"/>
        <v>66</v>
      </c>
      <c r="B75" s="15" t="s">
        <v>46</v>
      </c>
      <c r="C75" s="27">
        <v>373.1</v>
      </c>
      <c r="D75" s="67">
        <v>1107.71</v>
      </c>
      <c r="E75" s="12">
        <v>1480.81</v>
      </c>
      <c r="F75" s="28">
        <v>3970.1</v>
      </c>
      <c r="G75" s="20">
        <v>12.95</v>
      </c>
      <c r="H75" s="5">
        <v>0.35</v>
      </c>
      <c r="I75" s="33">
        <v>0.99</v>
      </c>
      <c r="J75" s="10">
        <v>3.62</v>
      </c>
      <c r="K75" s="37">
        <f aca="true" t="shared" si="4" ref="K75:K80">ROUND((E75)*I75*J75/F75,2)</f>
        <v>1.34</v>
      </c>
      <c r="L75" s="22">
        <v>0.0317</v>
      </c>
      <c r="M75" s="10">
        <v>16.47</v>
      </c>
      <c r="N75" s="23">
        <f aca="true" t="shared" si="5" ref="N75:N80">ROUND(C75*L75*M75/F75,2)</f>
        <v>0.05</v>
      </c>
      <c r="O75" s="38">
        <f t="shared" si="2"/>
        <v>13.99</v>
      </c>
    </row>
    <row r="76" spans="1:15" ht="15">
      <c r="A76" s="8">
        <f t="shared" si="3"/>
        <v>67</v>
      </c>
      <c r="B76" s="15" t="s">
        <v>47</v>
      </c>
      <c r="C76" s="27">
        <v>329.1</v>
      </c>
      <c r="D76" s="67">
        <v>0.0999999999999659</v>
      </c>
      <c r="E76" s="12">
        <v>329.2</v>
      </c>
      <c r="F76" s="28">
        <v>3459.9</v>
      </c>
      <c r="G76" s="20">
        <v>12.83</v>
      </c>
      <c r="H76" s="5">
        <v>0.39</v>
      </c>
      <c r="I76" s="33">
        <v>0.99</v>
      </c>
      <c r="J76" s="10">
        <v>3.62</v>
      </c>
      <c r="K76" s="37">
        <f t="shared" si="4"/>
        <v>0.34</v>
      </c>
      <c r="L76" s="22">
        <v>0.0317</v>
      </c>
      <c r="M76" s="10">
        <v>16.47</v>
      </c>
      <c r="N76" s="23">
        <f t="shared" si="5"/>
        <v>0.05</v>
      </c>
      <c r="O76" s="38">
        <f>G76-H76+K76+N76</f>
        <v>12.83</v>
      </c>
    </row>
    <row r="77" spans="1:15" ht="15">
      <c r="A77" s="8">
        <f>A76+1</f>
        <v>68</v>
      </c>
      <c r="B77" s="15" t="s">
        <v>70</v>
      </c>
      <c r="C77" s="27">
        <v>1087.8</v>
      </c>
      <c r="D77" s="67">
        <v>795.9000000000001</v>
      </c>
      <c r="E77" s="12">
        <v>1883.7</v>
      </c>
      <c r="F77" s="28">
        <v>8254.9</v>
      </c>
      <c r="G77" s="20">
        <v>11.98</v>
      </c>
      <c r="H77" s="5"/>
      <c r="I77" s="33">
        <v>0.99</v>
      </c>
      <c r="J77" s="10">
        <v>3.62</v>
      </c>
      <c r="K77" s="37">
        <f t="shared" si="4"/>
        <v>0.82</v>
      </c>
      <c r="L77" s="22">
        <v>0.0317</v>
      </c>
      <c r="M77" s="10">
        <v>16.47</v>
      </c>
      <c r="N77" s="23">
        <f t="shared" si="5"/>
        <v>0.07</v>
      </c>
      <c r="O77" s="38">
        <f>G77-H77+K77+N77</f>
        <v>12.870000000000001</v>
      </c>
    </row>
    <row r="78" spans="1:15" ht="15">
      <c r="A78" s="8">
        <f>A77+1</f>
        <v>69</v>
      </c>
      <c r="B78" s="15" t="s">
        <v>67</v>
      </c>
      <c r="C78" s="27">
        <v>1264.6</v>
      </c>
      <c r="D78" s="67">
        <v>466.9000000000001</v>
      </c>
      <c r="E78" s="12">
        <v>1731.5</v>
      </c>
      <c r="F78" s="28">
        <v>9791.300000000001</v>
      </c>
      <c r="G78" s="20">
        <v>11.92</v>
      </c>
      <c r="H78" s="5"/>
      <c r="I78" s="33">
        <v>0.99</v>
      </c>
      <c r="J78" s="10">
        <v>3.62</v>
      </c>
      <c r="K78" s="37">
        <f t="shared" si="4"/>
        <v>0.63</v>
      </c>
      <c r="L78" s="22">
        <v>0.0317</v>
      </c>
      <c r="M78" s="10">
        <v>16.47</v>
      </c>
      <c r="N78" s="23">
        <f t="shared" si="5"/>
        <v>0.07</v>
      </c>
      <c r="O78" s="38">
        <f>G78-H78+K78+N78</f>
        <v>12.620000000000001</v>
      </c>
    </row>
    <row r="79" spans="1:15" ht="15">
      <c r="A79" s="8">
        <f>A78+1</f>
        <v>70</v>
      </c>
      <c r="B79" s="15" t="s">
        <v>68</v>
      </c>
      <c r="C79" s="27">
        <v>880.4</v>
      </c>
      <c r="D79" s="67">
        <v>684.5000000000001</v>
      </c>
      <c r="E79" s="12">
        <v>1564.9</v>
      </c>
      <c r="F79" s="28">
        <v>7154.7</v>
      </c>
      <c r="G79" s="20">
        <v>12.06</v>
      </c>
      <c r="H79" s="5"/>
      <c r="I79" s="33">
        <v>0.99</v>
      </c>
      <c r="J79" s="10">
        <v>3.62</v>
      </c>
      <c r="K79" s="37">
        <f t="shared" si="4"/>
        <v>0.78</v>
      </c>
      <c r="L79" s="22">
        <v>0.0317</v>
      </c>
      <c r="M79" s="10">
        <v>16.47</v>
      </c>
      <c r="N79" s="23">
        <f t="shared" si="5"/>
        <v>0.06</v>
      </c>
      <c r="O79" s="38">
        <f>G79-H79+K79+N79</f>
        <v>12.9</v>
      </c>
    </row>
    <row r="80" spans="1:15" ht="15.75" thickBot="1">
      <c r="A80" s="9">
        <f>A79+1</f>
        <v>71</v>
      </c>
      <c r="B80" s="19" t="s">
        <v>69</v>
      </c>
      <c r="C80" s="29">
        <v>1489</v>
      </c>
      <c r="D80" s="79">
        <v>1203.9</v>
      </c>
      <c r="E80" s="13">
        <v>2692.9</v>
      </c>
      <c r="F80" s="30">
        <v>11195.800000000001</v>
      </c>
      <c r="G80" s="21">
        <v>12.06</v>
      </c>
      <c r="H80" s="32"/>
      <c r="I80" s="34">
        <v>0.99</v>
      </c>
      <c r="J80" s="14">
        <v>3.62</v>
      </c>
      <c r="K80" s="59">
        <f t="shared" si="4"/>
        <v>0.86</v>
      </c>
      <c r="L80" s="35">
        <v>0.0317</v>
      </c>
      <c r="M80" s="14">
        <v>16.47</v>
      </c>
      <c r="N80" s="36">
        <f t="shared" si="5"/>
        <v>0.07</v>
      </c>
      <c r="O80" s="60">
        <f>G80-H80+K80+N80</f>
        <v>12.99</v>
      </c>
    </row>
    <row r="82" ht="15">
      <c r="A82" t="s">
        <v>75</v>
      </c>
    </row>
    <row r="84" ht="15">
      <c r="A84" s="4"/>
    </row>
  </sheetData>
  <sheetProtection/>
  <mergeCells count="9">
    <mergeCell ref="A2:O2"/>
    <mergeCell ref="A3:O3"/>
    <mergeCell ref="A6:A8"/>
    <mergeCell ref="B6:B8"/>
    <mergeCell ref="C6:F6"/>
    <mergeCell ref="G6:H6"/>
    <mergeCell ref="I6:K6"/>
    <mergeCell ref="L6:N6"/>
    <mergeCell ref="O6:O7"/>
  </mergeCells>
  <printOptions/>
  <pageMargins left="0.11811023622047245" right="0.31496062992125984" top="0.5511811023622047" bottom="0.35433070866141736" header="0.31496062992125984" footer="0.3149606299212598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Ткаченко Владимир Александрович</dc:creator>
  <cp:keywords/>
  <dc:description/>
  <cp:lastModifiedBy>-</cp:lastModifiedBy>
  <cp:lastPrinted>2016-12-20T12:53:14Z</cp:lastPrinted>
  <dcterms:created xsi:type="dcterms:W3CDTF">2012-03-28T11:50:51Z</dcterms:created>
  <dcterms:modified xsi:type="dcterms:W3CDTF">2017-03-27T09:11:12Z</dcterms:modified>
  <cp:category/>
  <cp:version/>
  <cp:contentType/>
  <cp:contentStatus/>
</cp:coreProperties>
</file>