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216" activeTab="0"/>
  </bookViews>
  <sheets>
    <sheet name="Лист1" sheetId="1" r:id="rId1"/>
    <sheet name="Лист2" sheetId="2" r:id="rId2"/>
  </sheets>
  <definedNames>
    <definedName name="Запрос7">NA()</definedName>
  </definedNames>
  <calcPr fullCalcOnLoad="1"/>
</workbook>
</file>

<file path=xl/sharedStrings.xml><?xml version="1.0" encoding="utf-8"?>
<sst xmlns="http://schemas.openxmlformats.org/spreadsheetml/2006/main" count="175" uniqueCount="104">
  <si>
    <t>Адрес</t>
  </si>
  <si>
    <t>Всего</t>
  </si>
  <si>
    <t>Площадь</t>
  </si>
  <si>
    <t>Преображенская д.3 кв.1</t>
  </si>
  <si>
    <t>Преображенская д.3 кв.2</t>
  </si>
  <si>
    <t>Преображенская д.3 кв.3</t>
  </si>
  <si>
    <t>Преображенская д.3 кв.4</t>
  </si>
  <si>
    <t>Преображенская д.3 кв.5</t>
  </si>
  <si>
    <t>Преображенская д.3 кв.6</t>
  </si>
  <si>
    <t>Преображенская д.3 кв.7</t>
  </si>
  <si>
    <t>Преображенская д.3 кв.8</t>
  </si>
  <si>
    <t>Преображенская д.3 кв.9</t>
  </si>
  <si>
    <t>Преображенская д.3 кв.10</t>
  </si>
  <si>
    <t>Преображенская д.3 кв.11</t>
  </si>
  <si>
    <t>Преображенская д.3 кв.12</t>
  </si>
  <si>
    <t>Преображенская д.3 кв.13</t>
  </si>
  <si>
    <t>Преображенская д.3 кв.14</t>
  </si>
  <si>
    <t>Преображенская д.3 кв.15</t>
  </si>
  <si>
    <t>Преображенская д.3 кв.16</t>
  </si>
  <si>
    <t>Преображенская д.3 кв.17</t>
  </si>
  <si>
    <t>Преображенская д.3 кв.18</t>
  </si>
  <si>
    <t>Преображенская д.3 кв.19</t>
  </si>
  <si>
    <t>Преображенская д.3 кв.20</t>
  </si>
  <si>
    <t>Преображенская д.3 кв.21</t>
  </si>
  <si>
    <t>Преображенская д.3 кв.22</t>
  </si>
  <si>
    <t>Преображенская д.3 кв.23</t>
  </si>
  <si>
    <t>Преображенская д.3 кв.24</t>
  </si>
  <si>
    <t>Преображенская д.3 кв.25</t>
  </si>
  <si>
    <t>Преображенская д.3 кв.26</t>
  </si>
  <si>
    <t>Преображенская д.3 кв.27</t>
  </si>
  <si>
    <t>Преображенская д.3 кв.28</t>
  </si>
  <si>
    <t>Преображенская д.3 кв.29</t>
  </si>
  <si>
    <t>Преображенская д.3 кв.30</t>
  </si>
  <si>
    <t>Преображенская д.3 кв.31</t>
  </si>
  <si>
    <t>Преображенская д.3 кв.32</t>
  </si>
  <si>
    <t>Преображенская д.3 кв.33</t>
  </si>
  <si>
    <t>Преображенская д.3 кв.34</t>
  </si>
  <si>
    <t>Преображенская д.3 кв.35</t>
  </si>
  <si>
    <t>Преображенская д.3 кв.36</t>
  </si>
  <si>
    <t>Преображенская д.3 кв.37</t>
  </si>
  <si>
    <t>Преображенская д.3 кв.38</t>
  </si>
  <si>
    <t>Преображенская д.3 кв.39</t>
  </si>
  <si>
    <t>Преображенская д.3 кв.40</t>
  </si>
  <si>
    <t>Преображенская д.3 кв.41</t>
  </si>
  <si>
    <t>Преображенская д.3 кв.42</t>
  </si>
  <si>
    <t>Преображенская д.3 кв.43</t>
  </si>
  <si>
    <t>Преображенская д.3 кв.44</t>
  </si>
  <si>
    <t>Преображенская д.3 кв.45</t>
  </si>
  <si>
    <t>Преображенская д.3 кв.46</t>
  </si>
  <si>
    <t>Преображенская д.3 кв.47</t>
  </si>
  <si>
    <t>Преображенская д.3 кв.48</t>
  </si>
  <si>
    <t>Преображенская д.3 кв.49</t>
  </si>
  <si>
    <t>Преображенская д.3 кв.50</t>
  </si>
  <si>
    <t>Преображенская д.3 кв.51</t>
  </si>
  <si>
    <t>Преображенская д.3 кв.52</t>
  </si>
  <si>
    <t>Преображенская д.3 кв.53</t>
  </si>
  <si>
    <t>Преображенская д.3 кв.54</t>
  </si>
  <si>
    <t>Преображенская д.3 кв.55</t>
  </si>
  <si>
    <t>Преображенская д.3 кв.56</t>
  </si>
  <si>
    <t>Преображенская д.3 кв.57</t>
  </si>
  <si>
    <t>Преображенская д.3 кв.58</t>
  </si>
  <si>
    <t>Преображенская д.3 кв.59</t>
  </si>
  <si>
    <t>Преображенская д.3 кв.60</t>
  </si>
  <si>
    <t>Преображенская д.3 кв.61</t>
  </si>
  <si>
    <t>Преображенская д.3 кв.62</t>
  </si>
  <si>
    <t>Магазин прод.товаров</t>
  </si>
  <si>
    <t>Итого Преображенская 3</t>
  </si>
  <si>
    <t>декабрь было</t>
  </si>
  <si>
    <t>декабрь стало</t>
  </si>
  <si>
    <t>январь было</t>
  </si>
  <si>
    <t>январь стало</t>
  </si>
  <si>
    <t>ИПУ</t>
  </si>
  <si>
    <t>ОДН</t>
  </si>
  <si>
    <t>Руб.</t>
  </si>
  <si>
    <t>Итого</t>
  </si>
  <si>
    <t>Гкал.</t>
  </si>
  <si>
    <t>ноябрь было</t>
  </si>
  <si>
    <t>ноябрь стало</t>
  </si>
  <si>
    <t>октябрь было</t>
  </si>
  <si>
    <t>октябрь стало</t>
  </si>
  <si>
    <t>Перерасчет</t>
  </si>
  <si>
    <t>февраль было</t>
  </si>
  <si>
    <t>февраль стало</t>
  </si>
  <si>
    <t>март было</t>
  </si>
  <si>
    <t>март стало</t>
  </si>
  <si>
    <t>апрель было</t>
  </si>
  <si>
    <t>апрель стало</t>
  </si>
  <si>
    <t>октябрь</t>
  </si>
  <si>
    <t>Было</t>
  </si>
  <si>
    <t>Стало</t>
  </si>
  <si>
    <t>ноябрь</t>
  </si>
  <si>
    <t>декабрь</t>
  </si>
  <si>
    <t>январь</t>
  </si>
  <si>
    <t>февраль</t>
  </si>
  <si>
    <t>март</t>
  </si>
  <si>
    <t>апрель</t>
  </si>
  <si>
    <t>Общий</t>
  </si>
  <si>
    <t>Гкал. 2019г.</t>
  </si>
  <si>
    <t>Руб. 2019 г.</t>
  </si>
  <si>
    <t>Гкал. 2020 г.</t>
  </si>
  <si>
    <t>Руб. 2020 г.</t>
  </si>
  <si>
    <t>Итого Гкал.</t>
  </si>
  <si>
    <t>Итого руб.</t>
  </si>
  <si>
    <t>тариф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</si>
</sst>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%"/>
    <numFmt numFmtId="175" formatCode="0.00000"/>
    <numFmt numFmtId="176" formatCode="#,##0.000"/>
    <numFmt numFmtId="177" formatCode="dd/mm/yy"/>
    <numFmt numFmtId="178" formatCode="0.000000"/>
    <numFmt numFmtId="179" formatCode="_-* #,##0.000\ _₽_-;\-* #,##0.000\ _₽_-;_-* &quot;-&quot;???\ _₽_-;_-@_-"/>
    <numFmt numFmtId="180" formatCode="[$-FC19]d\ mmmm\ yyyy\ &quot;г.&quot;"/>
    <numFmt numFmtId="181" formatCode="#,##0.00\ &quot;₽&quot;"/>
    <numFmt numFmtId="182" formatCode="#,##0.0"/>
    <numFmt numFmtId="183" formatCode="#,##0.0000"/>
    <numFmt numFmtId="184" formatCode="0.0000"/>
  </numFmts>
  <fonts count="48"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MS Sans Serif"/>
      <family val="2"/>
    </font>
    <font>
      <b/>
      <sz val="11"/>
      <name val="Times New Roman"/>
      <family val="1"/>
    </font>
    <font>
      <sz val="9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 horizontal="left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right" vertical="center"/>
    </xf>
    <xf numFmtId="172" fontId="6" fillId="33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3" fontId="13" fillId="0" borderId="13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2" fontId="10" fillId="34" borderId="10" xfId="0" applyNumberFormat="1" applyFont="1" applyFill="1" applyBorder="1" applyAlignment="1">
      <alignment horizontal="right" vertical="center"/>
    </xf>
    <xf numFmtId="172" fontId="6" fillId="35" borderId="12" xfId="0" applyNumberFormat="1" applyFont="1" applyFill="1" applyBorder="1" applyAlignment="1">
      <alignment/>
    </xf>
    <xf numFmtId="176" fontId="6" fillId="35" borderId="10" xfId="0" applyNumberFormat="1" applyFont="1" applyFill="1" applyBorder="1" applyAlignment="1">
      <alignment/>
    </xf>
    <xf numFmtId="172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NumberFormat="1" applyFont="1" applyFill="1" applyBorder="1" applyAlignment="1">
      <alignment/>
    </xf>
    <xf numFmtId="172" fontId="6" fillId="36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172" fontId="6" fillId="35" borderId="10" xfId="0" applyNumberFormat="1" applyFont="1" applyFill="1" applyBorder="1" applyAlignment="1">
      <alignment/>
    </xf>
    <xf numFmtId="0" fontId="11" fillId="34" borderId="10" xfId="0" applyNumberFormat="1" applyFont="1" applyFill="1" applyBorder="1" applyAlignment="1">
      <alignment/>
    </xf>
    <xf numFmtId="172" fontId="6" fillId="35" borderId="14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2" fontId="6" fillId="35" borderId="12" xfId="0" applyNumberFormat="1" applyFont="1" applyFill="1" applyBorder="1" applyAlignment="1">
      <alignment/>
    </xf>
    <xf numFmtId="176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5" fillId="34" borderId="10" xfId="0" applyNumberFormat="1" applyFont="1" applyFill="1" applyBorder="1" applyAlignment="1">
      <alignment/>
    </xf>
    <xf numFmtId="172" fontId="6" fillId="34" borderId="10" xfId="0" applyNumberFormat="1" applyFont="1" applyFill="1" applyBorder="1" applyAlignment="1">
      <alignment/>
    </xf>
    <xf numFmtId="172" fontId="6" fillId="35" borderId="10" xfId="0" applyNumberFormat="1" applyFont="1" applyFill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34" borderId="13" xfId="0" applyNumberFormat="1" applyFont="1" applyFill="1" applyBorder="1" applyAlignment="1">
      <alignment/>
    </xf>
    <xf numFmtId="176" fontId="3" fillId="8" borderId="10" xfId="0" applyNumberFormat="1" applyFont="1" applyFill="1" applyBorder="1" applyAlignment="1">
      <alignment horizontal="center" vertical="center" wrapText="1"/>
    </xf>
    <xf numFmtId="172" fontId="6" fillId="8" borderId="10" xfId="0" applyNumberFormat="1" applyFont="1" applyFill="1" applyBorder="1" applyAlignment="1">
      <alignment/>
    </xf>
    <xf numFmtId="172" fontId="6" fillId="37" borderId="10" xfId="0" applyNumberFormat="1" applyFont="1" applyFill="1" applyBorder="1" applyAlignment="1">
      <alignment/>
    </xf>
    <xf numFmtId="172" fontId="6" fillId="38" borderId="10" xfId="0" applyNumberFormat="1" applyFont="1" applyFill="1" applyBorder="1" applyAlignment="1">
      <alignment/>
    </xf>
    <xf numFmtId="172" fontId="6" fillId="8" borderId="10" xfId="0" applyNumberFormat="1" applyFont="1" applyFill="1" applyBorder="1" applyAlignment="1">
      <alignment/>
    </xf>
    <xf numFmtId="172" fontId="6" fillId="38" borderId="10" xfId="0" applyNumberFormat="1" applyFont="1" applyFill="1" applyBorder="1" applyAlignment="1">
      <alignment/>
    </xf>
    <xf numFmtId="172" fontId="6" fillId="37" borderId="10" xfId="0" applyNumberFormat="1" applyFont="1" applyFill="1" applyBorder="1" applyAlignment="1">
      <alignment/>
    </xf>
    <xf numFmtId="172" fontId="4" fillId="8" borderId="16" xfId="0" applyNumberFormat="1" applyFont="1" applyFill="1" applyBorder="1" applyAlignment="1">
      <alignment/>
    </xf>
    <xf numFmtId="176" fontId="6" fillId="38" borderId="10" xfId="0" applyNumberFormat="1" applyFont="1" applyFill="1" applyBorder="1" applyAlignment="1">
      <alignment/>
    </xf>
    <xf numFmtId="172" fontId="4" fillId="8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72" fontId="5" fillId="35" borderId="12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2" fontId="5" fillId="35" borderId="12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0" fontId="8" fillId="0" borderId="0" xfId="0" applyFont="1" applyAlignment="1">
      <alignment/>
    </xf>
    <xf numFmtId="2" fontId="6" fillId="39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172" fontId="4" fillId="8" borderId="10" xfId="0" applyNumberFormat="1" applyFont="1" applyFill="1" applyBorder="1" applyAlignment="1">
      <alignment/>
    </xf>
    <xf numFmtId="172" fontId="4" fillId="39" borderId="16" xfId="0" applyNumberFormat="1" applyFont="1" applyFill="1" applyBorder="1" applyAlignment="1">
      <alignment/>
    </xf>
    <xf numFmtId="172" fontId="6" fillId="34" borderId="17" xfId="0" applyNumberFormat="1" applyFont="1" applyFill="1" applyBorder="1" applyAlignment="1">
      <alignment/>
    </xf>
    <xf numFmtId="2" fontId="6" fillId="34" borderId="17" xfId="0" applyNumberFormat="1" applyFont="1" applyFill="1" applyBorder="1" applyAlignment="1">
      <alignment/>
    </xf>
    <xf numFmtId="176" fontId="5" fillId="35" borderId="18" xfId="0" applyNumberFormat="1" applyFont="1" applyFill="1" applyBorder="1" applyAlignment="1">
      <alignment/>
    </xf>
    <xf numFmtId="4" fontId="6" fillId="40" borderId="10" xfId="0" applyNumberFormat="1" applyFont="1" applyFill="1" applyBorder="1" applyAlignment="1">
      <alignment/>
    </xf>
    <xf numFmtId="4" fontId="5" fillId="40" borderId="10" xfId="0" applyNumberFormat="1" applyFont="1" applyFill="1" applyBorder="1" applyAlignment="1">
      <alignment/>
    </xf>
    <xf numFmtId="2" fontId="5" fillId="39" borderId="10" xfId="0" applyNumberFormat="1" applyFont="1" applyFill="1" applyBorder="1" applyAlignment="1">
      <alignment/>
    </xf>
    <xf numFmtId="172" fontId="4" fillId="34" borderId="16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4" fontId="5" fillId="35" borderId="13" xfId="0" applyNumberFormat="1" applyFont="1" applyFill="1" applyBorder="1" applyAlignment="1">
      <alignment/>
    </xf>
    <xf numFmtId="176" fontId="5" fillId="35" borderId="13" xfId="0" applyNumberFormat="1" applyFont="1" applyFill="1" applyBorder="1" applyAlignment="1">
      <alignment/>
    </xf>
    <xf numFmtId="2" fontId="5" fillId="0" borderId="19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4" fontId="6" fillId="35" borderId="10" xfId="0" applyNumberFormat="1" applyFont="1" applyFill="1" applyBorder="1" applyAlignment="1">
      <alignment/>
    </xf>
    <xf numFmtId="172" fontId="5" fillId="34" borderId="19" xfId="0" applyNumberFormat="1" applyFont="1" applyFill="1" applyBorder="1" applyAlignment="1">
      <alignment/>
    </xf>
    <xf numFmtId="2" fontId="5" fillId="34" borderId="19" xfId="0" applyNumberFormat="1" applyFont="1" applyFill="1" applyBorder="1" applyAlignment="1">
      <alignment/>
    </xf>
    <xf numFmtId="176" fontId="5" fillId="34" borderId="19" xfId="0" applyNumberFormat="1" applyFont="1" applyFill="1" applyBorder="1" applyAlignment="1">
      <alignment/>
    </xf>
    <xf numFmtId="17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5" fontId="4" fillId="0" borderId="20" xfId="0" applyNumberFormat="1" applyFont="1" applyBorder="1" applyAlignment="1">
      <alignment horizontal="center" vertical="center" wrapText="1"/>
    </xf>
    <xf numFmtId="175" fontId="4" fillId="0" borderId="17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175" fontId="4" fillId="0" borderId="21" xfId="0" applyNumberFormat="1" applyFont="1" applyBorder="1" applyAlignment="1">
      <alignment horizontal="center" vertical="center" wrapText="1"/>
    </xf>
    <xf numFmtId="175" fontId="4" fillId="0" borderId="18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9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94"/>
  <sheetViews>
    <sheetView tabSelected="1" zoomScale="84" zoomScaleNormal="84" workbookViewId="0" topLeftCell="A29">
      <pane xSplit="3" topLeftCell="BL1" activePane="topRight" state="frozen"/>
      <selection pane="topLeft" activeCell="A1" sqref="A1"/>
      <selection pane="topRight" activeCell="C4" sqref="C4:C66"/>
    </sheetView>
  </sheetViews>
  <sheetFormatPr defaultColWidth="9.140625" defaultRowHeight="12.75"/>
  <cols>
    <col min="1" max="1" width="40.28125" style="0" customWidth="1"/>
    <col min="2" max="2" width="17.140625" style="0" customWidth="1"/>
    <col min="3" max="3" width="14.140625" style="0" customWidth="1"/>
    <col min="7" max="7" width="12.421875" style="0" bestFit="1" customWidth="1"/>
    <col min="10" max="10" width="9.8515625" style="0" bestFit="1" customWidth="1"/>
    <col min="11" max="11" width="12.57421875" style="0" customWidth="1"/>
    <col min="12" max="12" width="10.140625" style="0" customWidth="1"/>
    <col min="13" max="13" width="11.8515625" style="0" customWidth="1"/>
    <col min="17" max="17" width="12.28125" style="0" customWidth="1"/>
    <col min="18" max="18" width="9.140625" style="0" customWidth="1"/>
    <col min="21" max="21" width="12.140625" style="0" customWidth="1"/>
    <col min="22" max="22" width="10.140625" style="0" customWidth="1"/>
    <col min="23" max="23" width="11.8515625" style="0" customWidth="1"/>
    <col min="27" max="27" width="12.28125" style="0" customWidth="1"/>
    <col min="28" max="28" width="9.140625" style="0" customWidth="1"/>
    <col min="31" max="31" width="10.7109375" style="0" bestFit="1" customWidth="1"/>
    <col min="33" max="33" width="10.8515625" style="0" customWidth="1"/>
    <col min="37" max="37" width="11.28125" style="0" customWidth="1"/>
    <col min="40" max="40" width="10.7109375" style="0" bestFit="1" customWidth="1"/>
    <col min="41" max="41" width="13.140625" style="0" customWidth="1"/>
    <col min="42" max="42" width="12.8515625" style="0" bestFit="1" customWidth="1"/>
    <col min="43" max="43" width="11.140625" style="0" customWidth="1"/>
    <col min="47" max="47" width="12.140625" style="0" customWidth="1"/>
    <col min="51" max="51" width="11.140625" style="0" customWidth="1"/>
    <col min="53" max="53" width="11.28125" style="0" customWidth="1"/>
    <col min="57" max="57" width="11.57421875" style="0" customWidth="1"/>
    <col min="61" max="61" width="10.00390625" style="0" customWidth="1"/>
    <col min="63" max="63" width="13.00390625" style="0" customWidth="1"/>
    <col min="67" max="67" width="11.140625" style="0" customWidth="1"/>
    <col min="71" max="71" width="12.00390625" style="0" customWidth="1"/>
    <col min="72" max="72" width="11.8515625" style="0" customWidth="1"/>
    <col min="73" max="73" width="11.140625" style="0" customWidth="1"/>
    <col min="74" max="74" width="13.00390625" style="0" customWidth="1"/>
    <col min="75" max="75" width="16.00390625" style="0" customWidth="1"/>
    <col min="76" max="76" width="15.28125" style="0" customWidth="1"/>
    <col min="77" max="77" width="18.28125" style="0" customWidth="1"/>
    <col min="78" max="78" width="14.00390625" style="0" customWidth="1"/>
    <col min="79" max="79" width="19.28125" style="0" customWidth="1"/>
    <col min="80" max="80" width="27.8515625" style="0" customWidth="1"/>
  </cols>
  <sheetData>
    <row r="1" spans="1:79" ht="15" customHeight="1">
      <c r="A1" s="97" t="s">
        <v>0</v>
      </c>
      <c r="B1" s="93" t="s">
        <v>2</v>
      </c>
      <c r="C1" s="93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31"/>
      <c r="W1" s="31"/>
      <c r="X1" s="31"/>
      <c r="Y1" s="31"/>
      <c r="Z1" s="31"/>
      <c r="AA1" s="31"/>
      <c r="AB1" s="31"/>
      <c r="AC1" s="31"/>
      <c r="AD1" s="31"/>
      <c r="AE1" s="31"/>
      <c r="AF1" s="101" t="s">
        <v>75</v>
      </c>
      <c r="AG1" s="103" t="s">
        <v>73</v>
      </c>
      <c r="AH1" s="31"/>
      <c r="AI1" s="31"/>
      <c r="AJ1" s="31"/>
      <c r="AK1" s="31"/>
      <c r="AL1" s="31"/>
      <c r="AM1" s="31"/>
      <c r="AN1" s="31"/>
      <c r="AO1" s="31"/>
      <c r="AP1" s="101" t="s">
        <v>75</v>
      </c>
      <c r="AQ1" s="107" t="s">
        <v>73</v>
      </c>
      <c r="AR1" s="31"/>
      <c r="AS1" s="31"/>
      <c r="AT1" s="31"/>
      <c r="AU1" s="31"/>
      <c r="AV1" s="31"/>
      <c r="AW1" s="31"/>
      <c r="AX1" s="31"/>
      <c r="AY1" s="31"/>
      <c r="AZ1" s="101" t="s">
        <v>75</v>
      </c>
      <c r="BA1" s="107" t="s">
        <v>73</v>
      </c>
      <c r="BB1" s="31"/>
      <c r="BC1" s="31"/>
      <c r="BD1" s="31"/>
      <c r="BE1" s="31"/>
      <c r="BF1" s="31"/>
      <c r="BG1" s="31"/>
      <c r="BH1" s="31"/>
      <c r="BI1" s="31"/>
      <c r="BJ1" s="101" t="s">
        <v>75</v>
      </c>
      <c r="BK1" s="101" t="s">
        <v>73</v>
      </c>
      <c r="BL1" s="31"/>
      <c r="BM1" s="31"/>
      <c r="BN1" s="31"/>
      <c r="BO1" s="31"/>
      <c r="BP1" s="31"/>
      <c r="BQ1" s="31"/>
      <c r="BR1" s="31"/>
      <c r="BS1" s="31"/>
      <c r="BT1" s="101" t="s">
        <v>75</v>
      </c>
      <c r="BU1" s="101" t="s">
        <v>73</v>
      </c>
      <c r="BV1" s="101" t="s">
        <v>97</v>
      </c>
      <c r="BW1" s="110" t="s">
        <v>98</v>
      </c>
      <c r="BX1" s="94" t="s">
        <v>99</v>
      </c>
      <c r="BY1" s="94" t="s">
        <v>100</v>
      </c>
      <c r="BZ1" s="96" t="s">
        <v>101</v>
      </c>
      <c r="CA1" s="96" t="s">
        <v>102</v>
      </c>
    </row>
    <row r="2" spans="1:79" ht="14.25">
      <c r="A2" s="97"/>
      <c r="B2" s="93"/>
      <c r="C2" s="93"/>
      <c r="D2" s="100" t="s">
        <v>78</v>
      </c>
      <c r="E2" s="100"/>
      <c r="F2" s="100"/>
      <c r="G2" s="100"/>
      <c r="H2" s="93" t="s">
        <v>79</v>
      </c>
      <c r="I2" s="93"/>
      <c r="J2" s="93"/>
      <c r="K2" s="93"/>
      <c r="L2" s="101" t="s">
        <v>75</v>
      </c>
      <c r="M2" s="99" t="s">
        <v>73</v>
      </c>
      <c r="N2" s="93" t="s">
        <v>76</v>
      </c>
      <c r="O2" s="93"/>
      <c r="P2" s="93"/>
      <c r="Q2" s="93"/>
      <c r="R2" s="93" t="s">
        <v>77</v>
      </c>
      <c r="S2" s="93"/>
      <c r="T2" s="93"/>
      <c r="U2" s="93"/>
      <c r="V2" s="101" t="s">
        <v>75</v>
      </c>
      <c r="W2" s="99" t="s">
        <v>73</v>
      </c>
      <c r="X2" s="93" t="s">
        <v>67</v>
      </c>
      <c r="Y2" s="93"/>
      <c r="Z2" s="93"/>
      <c r="AA2" s="93"/>
      <c r="AB2" s="93" t="s">
        <v>68</v>
      </c>
      <c r="AC2" s="93"/>
      <c r="AD2" s="93"/>
      <c r="AE2" s="93"/>
      <c r="AF2" s="106"/>
      <c r="AG2" s="104"/>
      <c r="AH2" s="93" t="s">
        <v>69</v>
      </c>
      <c r="AI2" s="93"/>
      <c r="AJ2" s="93"/>
      <c r="AK2" s="93"/>
      <c r="AL2" s="93" t="s">
        <v>70</v>
      </c>
      <c r="AM2" s="93"/>
      <c r="AN2" s="93"/>
      <c r="AO2" s="93"/>
      <c r="AP2" s="106"/>
      <c r="AQ2" s="108"/>
      <c r="AR2" s="93" t="s">
        <v>81</v>
      </c>
      <c r="AS2" s="93"/>
      <c r="AT2" s="93"/>
      <c r="AU2" s="93"/>
      <c r="AV2" s="93" t="s">
        <v>82</v>
      </c>
      <c r="AW2" s="93"/>
      <c r="AX2" s="93"/>
      <c r="AY2" s="93"/>
      <c r="AZ2" s="106"/>
      <c r="BA2" s="108"/>
      <c r="BB2" s="93" t="s">
        <v>83</v>
      </c>
      <c r="BC2" s="93"/>
      <c r="BD2" s="93"/>
      <c r="BE2" s="93"/>
      <c r="BF2" s="93" t="s">
        <v>84</v>
      </c>
      <c r="BG2" s="93"/>
      <c r="BH2" s="93"/>
      <c r="BI2" s="93"/>
      <c r="BJ2" s="106"/>
      <c r="BK2" s="106"/>
      <c r="BL2" s="93" t="s">
        <v>85</v>
      </c>
      <c r="BM2" s="93"/>
      <c r="BN2" s="93"/>
      <c r="BO2" s="93"/>
      <c r="BP2" s="93" t="s">
        <v>86</v>
      </c>
      <c r="BQ2" s="93"/>
      <c r="BR2" s="93"/>
      <c r="BS2" s="93"/>
      <c r="BT2" s="106"/>
      <c r="BU2" s="106"/>
      <c r="BV2" s="106"/>
      <c r="BW2" s="111"/>
      <c r="BX2" s="95"/>
      <c r="BY2" s="95"/>
      <c r="BZ2" s="96"/>
      <c r="CA2" s="96"/>
    </row>
    <row r="3" spans="1:79" ht="15.75">
      <c r="A3" s="97"/>
      <c r="B3" s="3" t="s">
        <v>1</v>
      </c>
      <c r="C3" s="1" t="s">
        <v>103</v>
      </c>
      <c r="D3" s="4" t="s">
        <v>71</v>
      </c>
      <c r="E3" s="4" t="s">
        <v>72</v>
      </c>
      <c r="F3" s="4" t="s">
        <v>74</v>
      </c>
      <c r="G3" s="5" t="s">
        <v>73</v>
      </c>
      <c r="H3" s="6" t="s">
        <v>71</v>
      </c>
      <c r="I3" s="6" t="s">
        <v>72</v>
      </c>
      <c r="J3" s="6" t="s">
        <v>74</v>
      </c>
      <c r="K3" s="7" t="s">
        <v>73</v>
      </c>
      <c r="L3" s="102"/>
      <c r="M3" s="99"/>
      <c r="N3" s="8" t="s">
        <v>71</v>
      </c>
      <c r="O3" s="8" t="s">
        <v>72</v>
      </c>
      <c r="P3" s="8" t="s">
        <v>74</v>
      </c>
      <c r="Q3" s="8" t="s">
        <v>73</v>
      </c>
      <c r="R3" s="6" t="s">
        <v>71</v>
      </c>
      <c r="S3" s="6" t="s">
        <v>72</v>
      </c>
      <c r="T3" s="6" t="s">
        <v>74</v>
      </c>
      <c r="U3" s="7" t="s">
        <v>73</v>
      </c>
      <c r="V3" s="102"/>
      <c r="W3" s="99"/>
      <c r="X3" s="8" t="s">
        <v>71</v>
      </c>
      <c r="Y3" s="8" t="s">
        <v>72</v>
      </c>
      <c r="Z3" s="8" t="s">
        <v>74</v>
      </c>
      <c r="AA3" s="8" t="s">
        <v>73</v>
      </c>
      <c r="AB3" s="6" t="s">
        <v>71</v>
      </c>
      <c r="AC3" s="6" t="s">
        <v>72</v>
      </c>
      <c r="AD3" s="6" t="s">
        <v>74</v>
      </c>
      <c r="AE3" s="7" t="s">
        <v>73</v>
      </c>
      <c r="AF3" s="105"/>
      <c r="AG3" s="105"/>
      <c r="AH3" s="8" t="s">
        <v>71</v>
      </c>
      <c r="AI3" s="8" t="s">
        <v>72</v>
      </c>
      <c r="AJ3" s="8" t="s">
        <v>74</v>
      </c>
      <c r="AK3" s="8" t="s">
        <v>73</v>
      </c>
      <c r="AL3" s="6" t="s">
        <v>71</v>
      </c>
      <c r="AM3" s="46" t="s">
        <v>72</v>
      </c>
      <c r="AN3" s="6" t="s">
        <v>74</v>
      </c>
      <c r="AO3" s="7" t="s">
        <v>73</v>
      </c>
      <c r="AP3" s="105"/>
      <c r="AQ3" s="109"/>
      <c r="AR3" s="8" t="s">
        <v>71</v>
      </c>
      <c r="AS3" s="8" t="s">
        <v>72</v>
      </c>
      <c r="AT3" s="8" t="s">
        <v>74</v>
      </c>
      <c r="AU3" s="8" t="s">
        <v>73</v>
      </c>
      <c r="AV3" s="6" t="s">
        <v>71</v>
      </c>
      <c r="AW3" s="46" t="s">
        <v>72</v>
      </c>
      <c r="AX3" s="6" t="s">
        <v>74</v>
      </c>
      <c r="AY3" s="7" t="s">
        <v>73</v>
      </c>
      <c r="AZ3" s="105"/>
      <c r="BA3" s="109"/>
      <c r="BB3" s="8" t="s">
        <v>71</v>
      </c>
      <c r="BC3" s="8" t="s">
        <v>72</v>
      </c>
      <c r="BD3" s="8" t="s">
        <v>74</v>
      </c>
      <c r="BE3" s="8" t="s">
        <v>73</v>
      </c>
      <c r="BF3" s="6" t="s">
        <v>71</v>
      </c>
      <c r="BG3" s="46" t="s">
        <v>72</v>
      </c>
      <c r="BH3" s="6" t="s">
        <v>74</v>
      </c>
      <c r="BI3" s="7" t="s">
        <v>73</v>
      </c>
      <c r="BJ3" s="102"/>
      <c r="BK3" s="113"/>
      <c r="BL3" s="8" t="s">
        <v>71</v>
      </c>
      <c r="BM3" s="8" t="s">
        <v>72</v>
      </c>
      <c r="BN3" s="8" t="s">
        <v>74</v>
      </c>
      <c r="BO3" s="74" t="s">
        <v>73</v>
      </c>
      <c r="BP3" s="6" t="s">
        <v>71</v>
      </c>
      <c r="BQ3" s="46" t="s">
        <v>72</v>
      </c>
      <c r="BR3" s="6" t="s">
        <v>74</v>
      </c>
      <c r="BS3" s="7" t="s">
        <v>73</v>
      </c>
      <c r="BT3" s="102"/>
      <c r="BU3" s="113"/>
      <c r="BV3" s="102"/>
      <c r="BW3" s="112"/>
      <c r="BX3" s="95"/>
      <c r="BY3" s="95"/>
      <c r="BZ3" s="96"/>
      <c r="CA3" s="96"/>
    </row>
    <row r="4" spans="1:82" ht="16.5">
      <c r="A4" s="30" t="s">
        <v>3</v>
      </c>
      <c r="B4" s="18">
        <v>59.2</v>
      </c>
      <c r="C4" s="28">
        <v>1920.46</v>
      </c>
      <c r="D4" s="19">
        <v>0.525100000000001</v>
      </c>
      <c r="E4" s="19">
        <v>0.444</v>
      </c>
      <c r="F4" s="19">
        <f>E4+D4</f>
        <v>0.969100000000001</v>
      </c>
      <c r="G4" s="32">
        <f>F4*C4</f>
        <v>1861.1177860000018</v>
      </c>
      <c r="H4" s="19">
        <v>0.525100000000001</v>
      </c>
      <c r="I4" s="54">
        <v>0.023403828994976623</v>
      </c>
      <c r="J4" s="20">
        <f>H4+I4</f>
        <v>0.5485038289949776</v>
      </c>
      <c r="K4" s="70">
        <f>J4*$C$4</f>
        <v>1053.3796634316948</v>
      </c>
      <c r="L4" s="33">
        <f>F4-J4</f>
        <v>0.42059617100502333</v>
      </c>
      <c r="M4" s="35">
        <f>G4-K4</f>
        <v>807.7381225683071</v>
      </c>
      <c r="N4" s="21">
        <v>1.1301999999999985</v>
      </c>
      <c r="O4" s="21">
        <v>1.042</v>
      </c>
      <c r="P4" s="21">
        <f>N4+O4</f>
        <v>2.1721999999999984</v>
      </c>
      <c r="Q4" s="22">
        <f>P4*$C$4</f>
        <v>4171.623211999997</v>
      </c>
      <c r="R4" s="21">
        <v>1.1301999999999985</v>
      </c>
      <c r="S4" s="47">
        <v>0.021679839814522164</v>
      </c>
      <c r="T4" s="21">
        <f>R4+S4</f>
        <v>1.1518798398145207</v>
      </c>
      <c r="U4" s="62">
        <f>T4*$C$4</f>
        <v>2212.1391571701943</v>
      </c>
      <c r="V4" s="33">
        <f>P4-T4</f>
        <v>1.0203201601854777</v>
      </c>
      <c r="W4" s="35">
        <f>Q4-U4</f>
        <v>1959.4840548298025</v>
      </c>
      <c r="X4" s="21">
        <v>1.3</v>
      </c>
      <c r="Y4" s="58">
        <v>1.2521693188604353</v>
      </c>
      <c r="Z4" s="21">
        <f>X4+Y4</f>
        <v>2.552169318860435</v>
      </c>
      <c r="AA4" s="22">
        <f>Z4*$C$4</f>
        <v>4901.3390900987115</v>
      </c>
      <c r="AB4" s="21">
        <v>1.3</v>
      </c>
      <c r="AC4" s="47">
        <v>0.11591695647591953</v>
      </c>
      <c r="AD4" s="21">
        <f>AB4+AC4</f>
        <v>1.4159169564759195</v>
      </c>
      <c r="AE4" s="62">
        <f>AD4*$C$4</f>
        <v>2719.2118782337443</v>
      </c>
      <c r="AF4" s="33">
        <f>Z4-AD4</f>
        <v>1.1362523623845155</v>
      </c>
      <c r="AG4" s="35">
        <f>AA4-AE4</f>
        <v>2182.127211864967</v>
      </c>
      <c r="AH4" s="21">
        <v>1.7013999999999996</v>
      </c>
      <c r="AI4" s="21">
        <v>1.570687237854358</v>
      </c>
      <c r="AJ4" s="21">
        <f>AI4+AH4</f>
        <v>3.2720872378543575</v>
      </c>
      <c r="AK4" s="22">
        <f>AJ4*$C$4</f>
        <v>6283.91265680978</v>
      </c>
      <c r="AL4" s="21">
        <v>1.7013999999999996</v>
      </c>
      <c r="AM4" s="47">
        <v>0.04975029332209201</v>
      </c>
      <c r="AN4" s="21">
        <f>AL4+AM4</f>
        <v>1.7511502933220915</v>
      </c>
      <c r="AO4" s="62">
        <f>AN4*$C$4</f>
        <v>3363.014092313344</v>
      </c>
      <c r="AP4" s="33">
        <f>AJ4-AN4</f>
        <v>1.520936944532266</v>
      </c>
      <c r="AQ4" s="45">
        <f>AK4-AO4</f>
        <v>2920.898564496436</v>
      </c>
      <c r="AR4" s="21">
        <v>0.9616000000000006</v>
      </c>
      <c r="AS4" s="21">
        <v>0.943976618540767</v>
      </c>
      <c r="AT4" s="21">
        <f>AR4+AS4</f>
        <v>1.9055766185407674</v>
      </c>
      <c r="AU4" s="22">
        <f>AT4*$C$4</f>
        <v>3659.583672842802</v>
      </c>
      <c r="AV4" s="21">
        <v>0.9616000000000006</v>
      </c>
      <c r="AW4" s="47">
        <v>0.07636710577159533</v>
      </c>
      <c r="AX4" s="21">
        <f>AV4+AW4</f>
        <v>1.037967105771596</v>
      </c>
      <c r="AY4" s="62">
        <f>AX4*$C$4</f>
        <v>1993.3743079501194</v>
      </c>
      <c r="AZ4" s="33">
        <f>AT4-AX4</f>
        <v>0.8676095127691714</v>
      </c>
      <c r="BA4" s="45">
        <f>AU4-AY4</f>
        <v>1666.2093648926827</v>
      </c>
      <c r="BB4" s="21">
        <v>0</v>
      </c>
      <c r="BC4" s="21">
        <v>0.27596928373204066</v>
      </c>
      <c r="BD4" s="21">
        <f>BC4+BB4</f>
        <v>0.27596928373204066</v>
      </c>
      <c r="BE4" s="22">
        <f>BD4*$C$4</f>
        <v>529.9879706360348</v>
      </c>
      <c r="BF4" s="21">
        <v>0</v>
      </c>
      <c r="BG4" s="47">
        <v>0.002376983876066971</v>
      </c>
      <c r="BH4" s="21">
        <f>BF4+BG4</f>
        <v>0.002376983876066971</v>
      </c>
      <c r="BI4" s="62">
        <f>BH4*$C$4</f>
        <v>4.564902454631576</v>
      </c>
      <c r="BJ4" s="37">
        <f>BD4-BH4</f>
        <v>0.27359229985597366</v>
      </c>
      <c r="BK4" s="33">
        <f>BE4-BI4</f>
        <v>525.4230681814032</v>
      </c>
      <c r="BL4" s="21">
        <v>0</v>
      </c>
      <c r="BM4" s="21">
        <v>0.13584993149963115</v>
      </c>
      <c r="BN4" s="21">
        <f>BL4+BM4</f>
        <v>0.13584993149963115</v>
      </c>
      <c r="BO4" s="22">
        <f>BN4*$C$4</f>
        <v>260.89435944778165</v>
      </c>
      <c r="BP4" s="21">
        <v>0</v>
      </c>
      <c r="BQ4" s="47">
        <v>0.022989988407629874</v>
      </c>
      <c r="BR4" s="21">
        <f>BQ4+BP4</f>
        <v>0.022989988407629874</v>
      </c>
      <c r="BS4" s="62">
        <f>BR4*$C$4</f>
        <v>44.15135313731687</v>
      </c>
      <c r="BT4" s="37">
        <f>BN4-BR4</f>
        <v>0.11285994309200127</v>
      </c>
      <c r="BU4" s="34">
        <f>BO4-BS4</f>
        <v>216.74300631046478</v>
      </c>
      <c r="BV4" s="37">
        <f>L4+V4+AF4+AP4+AZ4+BJ4+BT4</f>
        <v>5.352167393824429</v>
      </c>
      <c r="BW4" s="82">
        <f>M4+W4+AG4+AQ4+BA4+BK4+BU4</f>
        <v>10278.623393144062</v>
      </c>
      <c r="BX4" s="86">
        <v>2.54</v>
      </c>
      <c r="BY4" s="84">
        <v>5066.29</v>
      </c>
      <c r="BZ4" s="85">
        <f>BV4+BX4</f>
        <v>7.892167393824429</v>
      </c>
      <c r="CA4" s="84">
        <f>BW4+BY4</f>
        <v>15344.913393144063</v>
      </c>
      <c r="CB4" s="2"/>
      <c r="CD4" s="2"/>
    </row>
    <row r="5" spans="1:82" ht="16.5">
      <c r="A5" s="23" t="s">
        <v>4</v>
      </c>
      <c r="B5" s="18">
        <v>30.7</v>
      </c>
      <c r="C5" s="28">
        <v>1920.46</v>
      </c>
      <c r="D5" s="19">
        <v>0</v>
      </c>
      <c r="E5" s="19">
        <v>0.23046730600344256</v>
      </c>
      <c r="F5" s="19">
        <f aca="true" t="shared" si="0" ref="F5:F67">E5+D5</f>
        <v>0.23046730600344256</v>
      </c>
      <c r="G5" s="32">
        <f>F5*C4</f>
        <v>442.6032424873713</v>
      </c>
      <c r="H5" s="19">
        <v>0</v>
      </c>
      <c r="I5" s="54">
        <v>0.012136782941651728</v>
      </c>
      <c r="J5" s="20">
        <f aca="true" t="shared" si="1" ref="J5:J67">H5+I5</f>
        <v>0.012136782941651728</v>
      </c>
      <c r="K5" s="70">
        <f aca="true" t="shared" si="2" ref="K5:K67">J5*$C$4</f>
        <v>23.308206168124478</v>
      </c>
      <c r="L5" s="33">
        <f aca="true" t="shared" si="3" ref="L5:L67">F5-J5</f>
        <v>0.21833052306179085</v>
      </c>
      <c r="M5" s="35">
        <f aca="true" t="shared" si="4" ref="M5:M67">G5-K5</f>
        <v>419.29503631924683</v>
      </c>
      <c r="N5" s="21">
        <v>0.011699999999999988</v>
      </c>
      <c r="O5" s="21">
        <v>0.54018605754031</v>
      </c>
      <c r="P5" s="21">
        <f aca="true" t="shared" si="5" ref="P5:P67">N5+O5</f>
        <v>0.55188605754031</v>
      </c>
      <c r="Q5" s="22">
        <f aca="true" t="shared" si="6" ref="Q5:Q67">P5*$C$4</f>
        <v>1059.8750980638636</v>
      </c>
      <c r="R5" s="21">
        <v>0.011699999999999988</v>
      </c>
      <c r="S5" s="48">
        <v>0.011242754768679569</v>
      </c>
      <c r="T5" s="21">
        <f aca="true" t="shared" si="7" ref="T5:T67">R5+S5</f>
        <v>0.022942754768679557</v>
      </c>
      <c r="U5" s="62">
        <f aca="true" t="shared" si="8" ref="U5:U67">T5*$C$4</f>
        <v>44.060642823058345</v>
      </c>
      <c r="V5" s="33">
        <f aca="true" t="shared" si="9" ref="V5:V67">P5-T5</f>
        <v>0.5289433027716304</v>
      </c>
      <c r="W5" s="35">
        <f aca="true" t="shared" si="10" ref="W5:W67">Q5-U5</f>
        <v>1015.8144552408053</v>
      </c>
      <c r="X5" s="21">
        <v>0</v>
      </c>
      <c r="Y5" s="58">
        <v>0.6493513190712055</v>
      </c>
      <c r="Z5" s="21">
        <f aca="true" t="shared" si="11" ref="Z5:Z67">X5+Y5</f>
        <v>0.6493513190712055</v>
      </c>
      <c r="AA5" s="22">
        <f aca="true" t="shared" si="12" ref="AA5:AA67">Z5*$C$4</f>
        <v>1247.0532342234874</v>
      </c>
      <c r="AB5" s="21">
        <v>0</v>
      </c>
      <c r="AC5" s="48">
        <v>0.06011234060491096</v>
      </c>
      <c r="AD5" s="21">
        <f aca="true" t="shared" si="13" ref="AD5:AD67">AB5+AC5</f>
        <v>0.06011234060491096</v>
      </c>
      <c r="AE5" s="62">
        <f aca="true" t="shared" si="14" ref="AE5:AE67">AD5*$C$4</f>
        <v>115.4433456381073</v>
      </c>
      <c r="AF5" s="33">
        <f aca="true" t="shared" si="15" ref="AF5:AF67">Z5-AD5</f>
        <v>0.5892389784662945</v>
      </c>
      <c r="AG5" s="35">
        <f aca="true" t="shared" si="16" ref="AG5:AG67">AA5-AE5</f>
        <v>1131.60988858538</v>
      </c>
      <c r="AH5" s="21">
        <v>0</v>
      </c>
      <c r="AI5" s="21">
        <v>0.81452868584677</v>
      </c>
      <c r="AJ5" s="21">
        <f aca="true" t="shared" si="17" ref="AJ5:AJ67">AI5+AH5</f>
        <v>0.81452868584677</v>
      </c>
      <c r="AK5" s="22">
        <f aca="true" t="shared" si="18" ref="AK5:AK67">AJ5*$C$4</f>
        <v>1564.2697600212878</v>
      </c>
      <c r="AL5" s="21">
        <v>0</v>
      </c>
      <c r="AM5" s="48">
        <v>0.02579956089507136</v>
      </c>
      <c r="AN5" s="21">
        <f aca="true" t="shared" si="19" ref="AN5:AN67">AL5+AM5</f>
        <v>0.02579956089507136</v>
      </c>
      <c r="AO5" s="62">
        <f aca="true" t="shared" si="20" ref="AO5:AO67">AN5*$C$4</f>
        <v>49.54702471654875</v>
      </c>
      <c r="AP5" s="33">
        <f aca="true" t="shared" si="21" ref="AP5:AP67">AJ5-AN5</f>
        <v>0.7887291249516986</v>
      </c>
      <c r="AQ5" s="45">
        <f aca="true" t="shared" si="22" ref="AQ5:AQ67">AK5-AO5</f>
        <v>1514.722735304739</v>
      </c>
      <c r="AR5" s="21">
        <v>0.0030000000000000027</v>
      </c>
      <c r="AS5" s="21">
        <v>0.4895284153581342</v>
      </c>
      <c r="AT5" s="21">
        <f aca="true" t="shared" si="23" ref="AT5:AT67">AR5+AS5</f>
        <v>0.4925284153581342</v>
      </c>
      <c r="AU5" s="22">
        <f aca="true" t="shared" si="24" ref="AU5:AU67">AT5*$C$4</f>
        <v>945.8811205586824</v>
      </c>
      <c r="AV5" s="21">
        <v>0.0030000000000000027</v>
      </c>
      <c r="AW5" s="48">
        <v>0.03960253627006717</v>
      </c>
      <c r="AX5" s="21">
        <f aca="true" t="shared" si="25" ref="AX5:AX67">AV5+AW5</f>
        <v>0.04260253627006717</v>
      </c>
      <c r="AY5" s="62">
        <f aca="true" t="shared" si="26" ref="AY5:AY67">AX5*$C$4</f>
        <v>81.81646680521321</v>
      </c>
      <c r="AZ5" s="33">
        <f aca="true" t="shared" si="27" ref="AZ5:AZ67">AT5-AX5</f>
        <v>0.449925879088067</v>
      </c>
      <c r="BA5" s="45">
        <f aca="true" t="shared" si="28" ref="BA5:BA67">AU5-AY5</f>
        <v>864.0646537534692</v>
      </c>
      <c r="BB5" s="21">
        <v>0</v>
      </c>
      <c r="BC5" s="21">
        <v>0.14311244950293323</v>
      </c>
      <c r="BD5" s="21">
        <f aca="true" t="shared" si="29" ref="BD5:BD67">BC5+BB5</f>
        <v>0.14311244950293323</v>
      </c>
      <c r="BE5" s="22">
        <f aca="true" t="shared" si="30" ref="BE5:BE67">BD5*$C$4</f>
        <v>274.84173477240313</v>
      </c>
      <c r="BF5" s="21">
        <v>0</v>
      </c>
      <c r="BG5" s="48">
        <v>0.0012326588681631084</v>
      </c>
      <c r="BH5" s="21">
        <f aca="true" t="shared" si="31" ref="BH5:BH67">BF5+BG5</f>
        <v>0.0012326588681631084</v>
      </c>
      <c r="BI5" s="62">
        <f aca="true" t="shared" si="32" ref="BI5:BI67">BH5*$C$4</f>
        <v>2.3672720499525233</v>
      </c>
      <c r="BJ5" s="37">
        <f aca="true" t="shared" si="33" ref="BJ5:BJ67">BD5-BH5</f>
        <v>0.14187979063477013</v>
      </c>
      <c r="BK5" s="33">
        <f aca="true" t="shared" si="34" ref="BK5:BK67">BE5-BI5</f>
        <v>272.4744627224506</v>
      </c>
      <c r="BL5" s="21">
        <v>0</v>
      </c>
      <c r="BM5" s="21">
        <v>0.07044920434186952</v>
      </c>
      <c r="BN5" s="21">
        <f aca="true" t="shared" si="35" ref="BN5:BN67">BL5+BM5</f>
        <v>0.07044920434186952</v>
      </c>
      <c r="BO5" s="22">
        <f aca="true" t="shared" si="36" ref="BO5:BO67">BN5*$C$4</f>
        <v>135.29487897038675</v>
      </c>
      <c r="BP5" s="21">
        <v>0</v>
      </c>
      <c r="BQ5" s="48">
        <v>0.011922173042470221</v>
      </c>
      <c r="BR5" s="21">
        <f aca="true" t="shared" si="37" ref="BR5:BR67">BQ5+BP5</f>
        <v>0.011922173042470221</v>
      </c>
      <c r="BS5" s="62">
        <f aca="true" t="shared" si="38" ref="BS5:BS67">BR5*$C$4</f>
        <v>22.896056441142363</v>
      </c>
      <c r="BT5" s="37">
        <f aca="true" t="shared" si="39" ref="BT5:BT67">BN5-BR5</f>
        <v>0.0585270312993993</v>
      </c>
      <c r="BU5" s="34">
        <f aca="true" t="shared" si="40" ref="BU5:BU67">BO5-BS5</f>
        <v>112.39882252924438</v>
      </c>
      <c r="BV5" s="37">
        <f aca="true" t="shared" si="41" ref="BV5:BV67">L5+V5+AF5+AP5+AZ5+BJ5+BT5</f>
        <v>2.775574630273651</v>
      </c>
      <c r="BW5" s="82">
        <f aca="true" t="shared" si="42" ref="BW5:BW67">M5+W5+AG5+AQ5+BA5+BK5+BU5</f>
        <v>5330.380054455336</v>
      </c>
      <c r="BX5" s="86">
        <v>1.317</v>
      </c>
      <c r="BY5" s="84">
        <v>2627.28</v>
      </c>
      <c r="BZ5" s="85">
        <f aca="true" t="shared" si="43" ref="BZ5:BZ67">BV5+BX5</f>
        <v>4.092574630273651</v>
      </c>
      <c r="CA5" s="84">
        <f aca="true" t="shared" si="44" ref="CA5:CA67">BW5+BY5</f>
        <v>7957.660054455337</v>
      </c>
      <c r="CB5" s="2"/>
      <c r="CD5" s="2"/>
    </row>
    <row r="6" spans="1:82" s="92" customFormat="1" ht="16.5">
      <c r="A6" s="26" t="s">
        <v>5</v>
      </c>
      <c r="B6" s="18">
        <v>30.8</v>
      </c>
      <c r="C6" s="28">
        <v>1920.46</v>
      </c>
      <c r="D6" s="19">
        <v>0.3035999999999994</v>
      </c>
      <c r="E6" s="19">
        <v>0.23121801384058732</v>
      </c>
      <c r="F6" s="19">
        <f t="shared" si="0"/>
        <v>0.5348180138405867</v>
      </c>
      <c r="G6" s="32">
        <f>F6*C4</f>
        <v>1027.0966028602932</v>
      </c>
      <c r="H6" s="19">
        <v>0.3035999999999994</v>
      </c>
      <c r="I6" s="20">
        <v>0.012176316436575674</v>
      </c>
      <c r="J6" s="20">
        <f t="shared" si="1"/>
        <v>0.3157763164365751</v>
      </c>
      <c r="K6" s="87">
        <f t="shared" si="2"/>
        <v>606.4357846637851</v>
      </c>
      <c r="L6" s="33">
        <f t="shared" si="3"/>
        <v>0.21904169740401158</v>
      </c>
      <c r="M6" s="35">
        <f t="shared" si="4"/>
        <v>420.6608181965081</v>
      </c>
      <c r="N6" s="21">
        <v>0.6413000000000002</v>
      </c>
      <c r="O6" s="21">
        <v>0.5419456212456532</v>
      </c>
      <c r="P6" s="21">
        <f t="shared" si="5"/>
        <v>1.1832456212456535</v>
      </c>
      <c r="Q6" s="22">
        <f t="shared" si="6"/>
        <v>2272.375885777428</v>
      </c>
      <c r="R6" s="21">
        <v>0.6413000000000002</v>
      </c>
      <c r="S6" s="27">
        <v>0.011279376119717613</v>
      </c>
      <c r="T6" s="21">
        <f t="shared" si="7"/>
        <v>0.6525793761197178</v>
      </c>
      <c r="U6" s="22">
        <f t="shared" si="8"/>
        <v>1253.2525886628734</v>
      </c>
      <c r="V6" s="33">
        <f t="shared" si="9"/>
        <v>0.5306662451259356</v>
      </c>
      <c r="W6" s="35">
        <f t="shared" si="10"/>
        <v>1019.1232971145544</v>
      </c>
      <c r="X6" s="21">
        <v>0.548</v>
      </c>
      <c r="Y6" s="21">
        <v>0.6514664699476589</v>
      </c>
      <c r="Z6" s="21">
        <f t="shared" si="11"/>
        <v>1.199466469947659</v>
      </c>
      <c r="AA6" s="22">
        <f t="shared" si="12"/>
        <v>2303.527376875681</v>
      </c>
      <c r="AB6" s="21">
        <v>0.548</v>
      </c>
      <c r="AC6" s="27">
        <v>0.0603081462746338</v>
      </c>
      <c r="AD6" s="21">
        <f t="shared" si="13"/>
        <v>0.6083081462746338</v>
      </c>
      <c r="AE6" s="22">
        <f t="shared" si="14"/>
        <v>1168.2314625945833</v>
      </c>
      <c r="AF6" s="33">
        <f t="shared" si="15"/>
        <v>0.5911583236730251</v>
      </c>
      <c r="AG6" s="35">
        <f t="shared" si="16"/>
        <v>1135.2959142810978</v>
      </c>
      <c r="AH6" s="21">
        <v>0.9293000000000005</v>
      </c>
      <c r="AI6" s="21">
        <v>0.817181873748551</v>
      </c>
      <c r="AJ6" s="21">
        <f t="shared" si="17"/>
        <v>1.7464818737485515</v>
      </c>
      <c r="AK6" s="22">
        <f t="shared" si="18"/>
        <v>3354.048579259143</v>
      </c>
      <c r="AL6" s="21">
        <v>0.9293000000000005</v>
      </c>
      <c r="AM6" s="27">
        <v>0.025883598552710028</v>
      </c>
      <c r="AN6" s="21">
        <f t="shared" si="19"/>
        <v>0.9551835985527105</v>
      </c>
      <c r="AO6" s="22">
        <f t="shared" si="20"/>
        <v>1834.3918936765385</v>
      </c>
      <c r="AP6" s="33">
        <f t="shared" si="21"/>
        <v>0.791298275195841</v>
      </c>
      <c r="AQ6" s="45">
        <f t="shared" si="22"/>
        <v>1519.6566855826045</v>
      </c>
      <c r="AR6" s="21">
        <v>0.6346999999999996</v>
      </c>
      <c r="AS6" s="21">
        <v>0.49112297045702064</v>
      </c>
      <c r="AT6" s="21">
        <f t="shared" si="23"/>
        <v>1.1258229704570202</v>
      </c>
      <c r="AU6" s="22">
        <f t="shared" si="24"/>
        <v>2162.097981843889</v>
      </c>
      <c r="AV6" s="21">
        <v>0.6346999999999996</v>
      </c>
      <c r="AW6" s="27">
        <v>0.039731534759546216</v>
      </c>
      <c r="AX6" s="21">
        <f t="shared" si="25"/>
        <v>0.6744315347595458</v>
      </c>
      <c r="AY6" s="22">
        <f t="shared" si="26"/>
        <v>1295.2187852443174</v>
      </c>
      <c r="AZ6" s="33">
        <f t="shared" si="27"/>
        <v>0.4513914356974744</v>
      </c>
      <c r="BA6" s="45">
        <f t="shared" si="28"/>
        <v>866.8791965995717</v>
      </c>
      <c r="BB6" s="21">
        <v>0.3860000000000001</v>
      </c>
      <c r="BC6" s="21">
        <v>0.14357861383356169</v>
      </c>
      <c r="BD6" s="21">
        <f t="shared" si="29"/>
        <v>0.5295786138335619</v>
      </c>
      <c r="BE6" s="22">
        <f t="shared" si="30"/>
        <v>1017.0345447228023</v>
      </c>
      <c r="BF6" s="21">
        <v>0.3860000000000001</v>
      </c>
      <c r="BG6" s="27">
        <v>0.0012366740436294378</v>
      </c>
      <c r="BH6" s="21">
        <f t="shared" si="31"/>
        <v>0.38723667404362955</v>
      </c>
      <c r="BI6" s="22">
        <f t="shared" si="32"/>
        <v>743.6725430338288</v>
      </c>
      <c r="BJ6" s="37">
        <f t="shared" si="33"/>
        <v>0.14234193978993231</v>
      </c>
      <c r="BK6" s="33">
        <f t="shared" si="34"/>
        <v>273.36200168897346</v>
      </c>
      <c r="BL6" s="21">
        <v>0.4710000000000001</v>
      </c>
      <c r="BM6" s="21">
        <v>0.0706786805775108</v>
      </c>
      <c r="BN6" s="21">
        <f t="shared" si="35"/>
        <v>0.5416786805775109</v>
      </c>
      <c r="BO6" s="22">
        <f t="shared" si="36"/>
        <v>1040.2722389018866</v>
      </c>
      <c r="BP6" s="21">
        <v>0.4710000000000001</v>
      </c>
      <c r="BQ6" s="27">
        <v>0.011961007482347975</v>
      </c>
      <c r="BR6" s="21">
        <f t="shared" si="37"/>
        <v>0.48296100748234805</v>
      </c>
      <c r="BS6" s="22">
        <f t="shared" si="38"/>
        <v>927.5072964295501</v>
      </c>
      <c r="BT6" s="37">
        <f t="shared" si="39"/>
        <v>0.05871767309516285</v>
      </c>
      <c r="BU6" s="34">
        <f t="shared" si="40"/>
        <v>112.76494247233643</v>
      </c>
      <c r="BV6" s="37">
        <f t="shared" si="41"/>
        <v>2.784615589981383</v>
      </c>
      <c r="BW6" s="82">
        <f t="shared" si="42"/>
        <v>5347.742855935647</v>
      </c>
      <c r="BX6" s="88">
        <v>1.322</v>
      </c>
      <c r="BY6" s="89">
        <v>2635.84</v>
      </c>
      <c r="BZ6" s="90">
        <f t="shared" si="43"/>
        <v>4.1066155899813825</v>
      </c>
      <c r="CA6" s="89">
        <f t="shared" si="44"/>
        <v>7983.582855935647</v>
      </c>
      <c r="CB6" s="91"/>
      <c r="CD6" s="91"/>
    </row>
    <row r="7" spans="1:82" ht="16.5">
      <c r="A7" s="11" t="s">
        <v>6</v>
      </c>
      <c r="B7" s="9">
        <v>59.8</v>
      </c>
      <c r="C7" s="28">
        <v>1920.46</v>
      </c>
      <c r="D7" s="10">
        <v>0.49089999999999906</v>
      </c>
      <c r="E7" s="10">
        <v>0.449</v>
      </c>
      <c r="F7" s="19">
        <f t="shared" si="0"/>
        <v>0.9398999999999991</v>
      </c>
      <c r="G7" s="32">
        <f>F7*C4</f>
        <v>1805.0403539999982</v>
      </c>
      <c r="H7" s="10">
        <v>0.49089999999999906</v>
      </c>
      <c r="I7" s="54">
        <v>0.0236410299645203</v>
      </c>
      <c r="J7" s="20">
        <f t="shared" si="1"/>
        <v>0.5145410299645193</v>
      </c>
      <c r="K7" s="70">
        <f t="shared" si="2"/>
        <v>988.1554664056608</v>
      </c>
      <c r="L7" s="33">
        <f t="shared" si="3"/>
        <v>0.42535897003547973</v>
      </c>
      <c r="M7" s="35">
        <f t="shared" si="4"/>
        <v>816.8848875943373</v>
      </c>
      <c r="N7" s="21">
        <v>1.0827000000000009</v>
      </c>
      <c r="O7" s="21">
        <v>1.052</v>
      </c>
      <c r="P7" s="21">
        <f t="shared" si="5"/>
        <v>2.134700000000001</v>
      </c>
      <c r="Q7" s="22">
        <f t="shared" si="6"/>
        <v>4099.605962000001</v>
      </c>
      <c r="R7" s="21">
        <v>1.0827000000000009</v>
      </c>
      <c r="S7" s="49">
        <v>0.02189956792075043</v>
      </c>
      <c r="T7" s="21">
        <f t="shared" si="7"/>
        <v>1.1045995679207512</v>
      </c>
      <c r="U7" s="62">
        <f t="shared" si="8"/>
        <v>2121.339286209086</v>
      </c>
      <c r="V7" s="33">
        <f t="shared" si="9"/>
        <v>1.0301004320792497</v>
      </c>
      <c r="W7" s="35">
        <f t="shared" si="10"/>
        <v>1978.2666757909155</v>
      </c>
      <c r="X7" s="21">
        <v>1.239</v>
      </c>
      <c r="Y7" s="58">
        <v>1.2648602241191558</v>
      </c>
      <c r="Z7" s="21">
        <f t="shared" si="11"/>
        <v>2.5038602241191557</v>
      </c>
      <c r="AA7" s="22">
        <f t="shared" si="12"/>
        <v>4808.563406011874</v>
      </c>
      <c r="AB7" s="21">
        <v>1.239</v>
      </c>
      <c r="AC7" s="49">
        <v>0.11709179049425654</v>
      </c>
      <c r="AD7" s="21">
        <f t="shared" si="13"/>
        <v>1.3560917904942567</v>
      </c>
      <c r="AE7" s="62">
        <f t="shared" si="14"/>
        <v>2604.3200399726</v>
      </c>
      <c r="AF7" s="33">
        <f t="shared" si="15"/>
        <v>1.147768433624899</v>
      </c>
      <c r="AG7" s="35">
        <f t="shared" si="16"/>
        <v>2204.2433660392735</v>
      </c>
      <c r="AH7" s="21">
        <v>1.5557000000000016</v>
      </c>
      <c r="AI7" s="21">
        <v>1.5866063652650437</v>
      </c>
      <c r="AJ7" s="21">
        <f t="shared" si="17"/>
        <v>3.1423063652650454</v>
      </c>
      <c r="AK7" s="22">
        <f t="shared" si="18"/>
        <v>6034.673682236909</v>
      </c>
      <c r="AL7" s="21">
        <v>1.5557000000000016</v>
      </c>
      <c r="AM7" s="49">
        <v>0.050254519267924014</v>
      </c>
      <c r="AN7" s="21">
        <f t="shared" si="19"/>
        <v>1.6059545192679257</v>
      </c>
      <c r="AO7" s="62">
        <f t="shared" si="20"/>
        <v>3084.1714160732804</v>
      </c>
      <c r="AP7" s="33">
        <f t="shared" si="21"/>
        <v>1.5363518459971197</v>
      </c>
      <c r="AQ7" s="45">
        <f t="shared" si="22"/>
        <v>2950.502266163629</v>
      </c>
      <c r="AR7" s="21">
        <v>0.805299999999999</v>
      </c>
      <c r="AS7" s="21">
        <v>0.9535439491340855</v>
      </c>
      <c r="AT7" s="21">
        <f t="shared" si="23"/>
        <v>1.7588439491340844</v>
      </c>
      <c r="AU7" s="22">
        <f t="shared" si="24"/>
        <v>3377.789450554044</v>
      </c>
      <c r="AV7" s="21">
        <v>0.805299999999999</v>
      </c>
      <c r="AW7" s="49">
        <v>0.07714109670846961</v>
      </c>
      <c r="AX7" s="21">
        <f t="shared" si="25"/>
        <v>0.8824410967084686</v>
      </c>
      <c r="AY7" s="62">
        <f t="shared" si="26"/>
        <v>1694.6928285847457</v>
      </c>
      <c r="AZ7" s="33">
        <f t="shared" si="27"/>
        <v>0.8764028524256158</v>
      </c>
      <c r="BA7" s="45">
        <f t="shared" si="28"/>
        <v>1683.0966219692982</v>
      </c>
      <c r="BB7" s="21">
        <v>0.23099999999999987</v>
      </c>
      <c r="BC7" s="21">
        <v>0.2787662697158113</v>
      </c>
      <c r="BD7" s="21">
        <f t="shared" si="29"/>
        <v>0.5097662697158112</v>
      </c>
      <c r="BE7" s="22">
        <f t="shared" si="30"/>
        <v>978.9857303384267</v>
      </c>
      <c r="BF7" s="21">
        <v>0.23099999999999987</v>
      </c>
      <c r="BG7" s="49">
        <v>0.002401074928864947</v>
      </c>
      <c r="BH7" s="21">
        <f t="shared" si="31"/>
        <v>0.23340107492886483</v>
      </c>
      <c r="BI7" s="62">
        <f t="shared" si="32"/>
        <v>448.2374283578878</v>
      </c>
      <c r="BJ7" s="37">
        <f t="shared" si="33"/>
        <v>0.2763651947869463</v>
      </c>
      <c r="BK7" s="33">
        <f t="shared" si="34"/>
        <v>530.7483019805389</v>
      </c>
      <c r="BL7" s="21">
        <v>0.3420000000000005</v>
      </c>
      <c r="BM7" s="21">
        <v>0.13722678891347875</v>
      </c>
      <c r="BN7" s="21">
        <f t="shared" si="35"/>
        <v>0.47922678891347925</v>
      </c>
      <c r="BO7" s="22">
        <f t="shared" si="36"/>
        <v>920.3358790367804</v>
      </c>
      <c r="BP7" s="21">
        <v>0.3420000000000005</v>
      </c>
      <c r="BQ7" s="49">
        <v>0.023222995046896393</v>
      </c>
      <c r="BR7" s="21">
        <f t="shared" si="37"/>
        <v>0.3652229950468969</v>
      </c>
      <c r="BS7" s="62">
        <f t="shared" si="38"/>
        <v>701.3961530677636</v>
      </c>
      <c r="BT7" s="37">
        <f t="shared" si="39"/>
        <v>0.11400379386658233</v>
      </c>
      <c r="BU7" s="34">
        <f t="shared" si="40"/>
        <v>218.93972596901676</v>
      </c>
      <c r="BV7" s="37">
        <f t="shared" si="41"/>
        <v>5.406351522815894</v>
      </c>
      <c r="BW7" s="82">
        <f t="shared" si="42"/>
        <v>10382.68184550701</v>
      </c>
      <c r="BX7" s="86">
        <v>2.566</v>
      </c>
      <c r="BY7" s="84">
        <v>5117.64</v>
      </c>
      <c r="BZ7" s="85">
        <f t="shared" si="43"/>
        <v>7.972351522815893</v>
      </c>
      <c r="CA7" s="84">
        <f t="shared" si="44"/>
        <v>15500.32184550701</v>
      </c>
      <c r="CB7" s="2"/>
      <c r="CD7" s="2"/>
    </row>
    <row r="8" spans="1:82" ht="16.5">
      <c r="A8" s="26" t="s">
        <v>7</v>
      </c>
      <c r="B8" s="18">
        <v>59.3</v>
      </c>
      <c r="C8" s="28">
        <v>1920.46</v>
      </c>
      <c r="D8" s="19">
        <v>0.4844999999999997</v>
      </c>
      <c r="E8" s="19">
        <v>0.445</v>
      </c>
      <c r="F8" s="19">
        <f t="shared" si="0"/>
        <v>0.9294999999999998</v>
      </c>
      <c r="G8" s="32">
        <f>F8*C4</f>
        <v>1785.0675699999997</v>
      </c>
      <c r="H8" s="19">
        <v>0.4844999999999997</v>
      </c>
      <c r="I8" s="54">
        <v>0.023443362489900567</v>
      </c>
      <c r="J8" s="20">
        <f t="shared" si="1"/>
        <v>0.5079433624899002</v>
      </c>
      <c r="K8" s="70">
        <f t="shared" si="2"/>
        <v>975.4849099273538</v>
      </c>
      <c r="L8" s="33">
        <f t="shared" si="3"/>
        <v>0.42155663751009953</v>
      </c>
      <c r="M8" s="35">
        <f t="shared" si="4"/>
        <v>809.5826600726459</v>
      </c>
      <c r="N8" s="21">
        <v>1.0414999999999992</v>
      </c>
      <c r="O8" s="21">
        <v>1.043</v>
      </c>
      <c r="P8" s="21">
        <f t="shared" si="5"/>
        <v>2.0844999999999994</v>
      </c>
      <c r="Q8" s="22">
        <f t="shared" si="6"/>
        <v>4003.198869999999</v>
      </c>
      <c r="R8" s="21">
        <v>1.0414999999999992</v>
      </c>
      <c r="S8" s="49">
        <v>0.021716461165560207</v>
      </c>
      <c r="T8" s="21">
        <f t="shared" si="7"/>
        <v>1.0632164611655595</v>
      </c>
      <c r="U8" s="62">
        <f t="shared" si="8"/>
        <v>2041.8646850100104</v>
      </c>
      <c r="V8" s="33">
        <f t="shared" si="9"/>
        <v>1.02128353883444</v>
      </c>
      <c r="W8" s="35">
        <f t="shared" si="10"/>
        <v>1961.3341849899884</v>
      </c>
      <c r="X8" s="21">
        <v>1.213</v>
      </c>
      <c r="Y8" s="58">
        <v>1.2542844697368887</v>
      </c>
      <c r="Z8" s="21">
        <f t="shared" si="11"/>
        <v>2.4672844697368888</v>
      </c>
      <c r="AA8" s="22">
        <f t="shared" si="12"/>
        <v>4738.321132750905</v>
      </c>
      <c r="AB8" s="21">
        <v>1.213</v>
      </c>
      <c r="AC8" s="49">
        <v>0.11611276214564235</v>
      </c>
      <c r="AD8" s="21">
        <f t="shared" si="13"/>
        <v>1.3291127621456424</v>
      </c>
      <c r="AE8" s="62">
        <f t="shared" si="14"/>
        <v>2552.5078951902206</v>
      </c>
      <c r="AF8" s="33">
        <f t="shared" si="15"/>
        <v>1.1381717075912463</v>
      </c>
      <c r="AG8" s="35">
        <f t="shared" si="16"/>
        <v>2185.8132375606847</v>
      </c>
      <c r="AH8" s="21">
        <v>1.6470000000000002</v>
      </c>
      <c r="AI8" s="25">
        <v>1.5733404257561387</v>
      </c>
      <c r="AJ8" s="21">
        <f t="shared" si="17"/>
        <v>3.220340425756139</v>
      </c>
      <c r="AK8" s="22">
        <f t="shared" si="18"/>
        <v>6184.534974047635</v>
      </c>
      <c r="AL8" s="21">
        <v>1.6470000000000002</v>
      </c>
      <c r="AM8" s="49">
        <v>0.04983433097973067</v>
      </c>
      <c r="AN8" s="21">
        <f t="shared" si="19"/>
        <v>1.696834330979731</v>
      </c>
      <c r="AO8" s="62">
        <f t="shared" si="20"/>
        <v>3258.702459273334</v>
      </c>
      <c r="AP8" s="33">
        <f t="shared" si="21"/>
        <v>1.523506094776408</v>
      </c>
      <c r="AQ8" s="45">
        <f t="shared" si="22"/>
        <v>2925.8325147743008</v>
      </c>
      <c r="AR8" s="21">
        <v>0.8979999999999997</v>
      </c>
      <c r="AS8" s="25">
        <v>0.9455711736396533</v>
      </c>
      <c r="AT8" s="21">
        <f t="shared" si="23"/>
        <v>1.843571173639653</v>
      </c>
      <c r="AU8" s="22">
        <f t="shared" si="24"/>
        <v>3540.504696128008</v>
      </c>
      <c r="AV8" s="21">
        <v>0.8979999999999997</v>
      </c>
      <c r="AW8" s="49">
        <v>0.07649610426107437</v>
      </c>
      <c r="AX8" s="21">
        <f t="shared" si="25"/>
        <v>0.974496104261074</v>
      </c>
      <c r="AY8" s="62">
        <f t="shared" si="26"/>
        <v>1871.4807883892222</v>
      </c>
      <c r="AZ8" s="33">
        <f t="shared" si="27"/>
        <v>0.8690750693785789</v>
      </c>
      <c r="BA8" s="45">
        <f t="shared" si="28"/>
        <v>1669.023907738786</v>
      </c>
      <c r="BB8" s="21">
        <v>0</v>
      </c>
      <c r="BC8" s="25">
        <v>0.27643544806266906</v>
      </c>
      <c r="BD8" s="21">
        <f t="shared" si="29"/>
        <v>0.27643544806266906</v>
      </c>
      <c r="BE8" s="22">
        <f t="shared" si="30"/>
        <v>530.8832205864335</v>
      </c>
      <c r="BF8" s="21">
        <v>0</v>
      </c>
      <c r="BG8" s="49">
        <v>0.0023809990515333006</v>
      </c>
      <c r="BH8" s="21">
        <f t="shared" si="31"/>
        <v>0.0023809990515333006</v>
      </c>
      <c r="BI8" s="62">
        <f t="shared" si="32"/>
        <v>4.572613438507642</v>
      </c>
      <c r="BJ8" s="37">
        <f t="shared" si="33"/>
        <v>0.27405444901113574</v>
      </c>
      <c r="BK8" s="33">
        <f t="shared" si="34"/>
        <v>526.3106071479258</v>
      </c>
      <c r="BL8" s="21">
        <v>0</v>
      </c>
      <c r="BM8" s="25">
        <v>0.13607940773527238</v>
      </c>
      <c r="BN8" s="21">
        <f t="shared" si="35"/>
        <v>0.13607940773527238</v>
      </c>
      <c r="BO8" s="22">
        <f t="shared" si="36"/>
        <v>261.33505937928123</v>
      </c>
      <c r="BP8" s="21">
        <v>0</v>
      </c>
      <c r="BQ8" s="49">
        <v>0.023028822847507627</v>
      </c>
      <c r="BR8" s="21">
        <f t="shared" si="37"/>
        <v>0.023028822847507627</v>
      </c>
      <c r="BS8" s="62">
        <f t="shared" si="38"/>
        <v>44.2259331257245</v>
      </c>
      <c r="BT8" s="37">
        <f t="shared" si="39"/>
        <v>0.11305058488776476</v>
      </c>
      <c r="BU8" s="34">
        <f t="shared" si="40"/>
        <v>217.10912625355672</v>
      </c>
      <c r="BV8" s="37">
        <f t="shared" si="41"/>
        <v>5.360698081989673</v>
      </c>
      <c r="BW8" s="82">
        <f t="shared" si="42"/>
        <v>10295.006238537888</v>
      </c>
      <c r="BX8" s="86">
        <v>2.545</v>
      </c>
      <c r="BY8" s="84">
        <v>5074.85</v>
      </c>
      <c r="BZ8" s="85">
        <f t="shared" si="43"/>
        <v>7.905698081989673</v>
      </c>
      <c r="CA8" s="84">
        <f t="shared" si="44"/>
        <v>15369.856238537888</v>
      </c>
      <c r="CB8" s="2"/>
      <c r="CD8" s="2"/>
    </row>
    <row r="9" spans="1:82" ht="16.5">
      <c r="A9" s="23" t="s">
        <v>8</v>
      </c>
      <c r="B9" s="18">
        <v>30.9</v>
      </c>
      <c r="C9" s="28">
        <v>1920.46</v>
      </c>
      <c r="D9" s="19">
        <v>0</v>
      </c>
      <c r="E9" s="19">
        <v>0.23196872167773208</v>
      </c>
      <c r="F9" s="19">
        <f t="shared" si="0"/>
        <v>0.23196872167773208</v>
      </c>
      <c r="G9" s="32">
        <f>F9*C4</f>
        <v>445.48665123321734</v>
      </c>
      <c r="H9" s="19">
        <v>0</v>
      </c>
      <c r="I9" s="54">
        <v>0.012215849931499621</v>
      </c>
      <c r="J9" s="20">
        <f t="shared" si="1"/>
        <v>0.012215849931499621</v>
      </c>
      <c r="K9" s="70">
        <f t="shared" si="2"/>
        <v>23.46005115944776</v>
      </c>
      <c r="L9" s="33">
        <f t="shared" si="3"/>
        <v>0.21975287174623245</v>
      </c>
      <c r="M9" s="35">
        <f t="shared" si="4"/>
        <v>422.0266000737696</v>
      </c>
      <c r="N9" s="21">
        <v>0.23289999999999988</v>
      </c>
      <c r="O9" s="21">
        <v>0.5437051849509961</v>
      </c>
      <c r="P9" s="21">
        <f t="shared" si="5"/>
        <v>0.776605184950996</v>
      </c>
      <c r="Q9" s="22">
        <f t="shared" si="6"/>
        <v>1491.4391934909897</v>
      </c>
      <c r="R9" s="21">
        <v>0.23289999999999988</v>
      </c>
      <c r="S9" s="48">
        <v>0.011315997470755656</v>
      </c>
      <c r="T9" s="21">
        <f t="shared" si="7"/>
        <v>0.24421599747075554</v>
      </c>
      <c r="U9" s="62">
        <f t="shared" si="8"/>
        <v>469.0070545026872</v>
      </c>
      <c r="V9" s="33">
        <f t="shared" si="9"/>
        <v>0.5323891874802404</v>
      </c>
      <c r="W9" s="35">
        <f t="shared" si="10"/>
        <v>1022.4321389883025</v>
      </c>
      <c r="X9" s="21">
        <v>0.08899999999999997</v>
      </c>
      <c r="Y9" s="58">
        <v>0.6535816208241123</v>
      </c>
      <c r="Z9" s="21">
        <f t="shared" si="11"/>
        <v>0.7425816208241123</v>
      </c>
      <c r="AA9" s="22">
        <f t="shared" si="12"/>
        <v>1426.0982995278746</v>
      </c>
      <c r="AB9" s="21">
        <v>0.08899999999999997</v>
      </c>
      <c r="AC9" s="48">
        <v>0.060503951944356635</v>
      </c>
      <c r="AD9" s="21">
        <f t="shared" si="13"/>
        <v>0.14950395194435662</v>
      </c>
      <c r="AE9" s="62">
        <f t="shared" si="14"/>
        <v>287.11635955105913</v>
      </c>
      <c r="AF9" s="33">
        <f t="shared" si="15"/>
        <v>0.5930776688797557</v>
      </c>
      <c r="AG9" s="35">
        <f t="shared" si="16"/>
        <v>1138.9819399768155</v>
      </c>
      <c r="AH9" s="21">
        <v>0.27200000000000024</v>
      </c>
      <c r="AI9" s="21">
        <v>0.819835061650332</v>
      </c>
      <c r="AJ9" s="21">
        <f t="shared" si="17"/>
        <v>1.0918350616503323</v>
      </c>
      <c r="AK9" s="22">
        <f t="shared" si="18"/>
        <v>2096.825562496997</v>
      </c>
      <c r="AL9" s="21">
        <v>0.27200000000000024</v>
      </c>
      <c r="AM9" s="48">
        <v>0.025967636210348696</v>
      </c>
      <c r="AN9" s="21">
        <f t="shared" si="19"/>
        <v>0.29796763621034894</v>
      </c>
      <c r="AO9" s="62">
        <f t="shared" si="20"/>
        <v>572.2349266365268</v>
      </c>
      <c r="AP9" s="33">
        <f t="shared" si="21"/>
        <v>0.7938674254399833</v>
      </c>
      <c r="AQ9" s="45">
        <f t="shared" si="22"/>
        <v>1524.5906358604702</v>
      </c>
      <c r="AR9" s="21">
        <v>0.16699999999999982</v>
      </c>
      <c r="AS9" s="21">
        <v>0.49271752555590703</v>
      </c>
      <c r="AT9" s="21">
        <f t="shared" si="23"/>
        <v>0.6597175255559069</v>
      </c>
      <c r="AU9" s="22">
        <f t="shared" si="24"/>
        <v>1266.961119129097</v>
      </c>
      <c r="AV9" s="21">
        <v>0.16699999999999982</v>
      </c>
      <c r="AW9" s="48">
        <v>0.03986053324902526</v>
      </c>
      <c r="AX9" s="21">
        <f t="shared" si="25"/>
        <v>0.2068605332490251</v>
      </c>
      <c r="AY9" s="62">
        <f t="shared" si="26"/>
        <v>397.26737968342275</v>
      </c>
      <c r="AZ9" s="33">
        <f t="shared" si="27"/>
        <v>0.4528569923068818</v>
      </c>
      <c r="BA9" s="45">
        <f t="shared" si="28"/>
        <v>869.6937394456742</v>
      </c>
      <c r="BB9" s="21">
        <v>0.10400000000000009</v>
      </c>
      <c r="BC9" s="21">
        <v>0.14404477816419012</v>
      </c>
      <c r="BD9" s="21">
        <f t="shared" si="29"/>
        <v>0.2480447781641902</v>
      </c>
      <c r="BE9" s="22">
        <f t="shared" si="30"/>
        <v>476.36007467320076</v>
      </c>
      <c r="BF9" s="21">
        <v>0.10400000000000009</v>
      </c>
      <c r="BG9" s="48">
        <v>0.001240689219095767</v>
      </c>
      <c r="BH9" s="21">
        <f t="shared" si="31"/>
        <v>0.10524068921909586</v>
      </c>
      <c r="BI9" s="62">
        <f t="shared" si="32"/>
        <v>202.11053401770485</v>
      </c>
      <c r="BJ9" s="37">
        <f t="shared" si="33"/>
        <v>0.14280408894509433</v>
      </c>
      <c r="BK9" s="33">
        <f t="shared" si="34"/>
        <v>274.24954065549593</v>
      </c>
      <c r="BL9" s="21">
        <v>0.17099999999999982</v>
      </c>
      <c r="BM9" s="21">
        <v>0.07090815681315206</v>
      </c>
      <c r="BN9" s="21">
        <f t="shared" si="35"/>
        <v>0.24190815681315186</v>
      </c>
      <c r="BO9" s="22">
        <f t="shared" si="36"/>
        <v>464.57493883338566</v>
      </c>
      <c r="BP9" s="21">
        <v>0.17099999999999982</v>
      </c>
      <c r="BQ9" s="48">
        <v>0.011999841922225727</v>
      </c>
      <c r="BR9" s="21">
        <f t="shared" si="37"/>
        <v>0.18299984192222554</v>
      </c>
      <c r="BS9" s="62">
        <f t="shared" si="38"/>
        <v>351.44387641795726</v>
      </c>
      <c r="BT9" s="37">
        <f t="shared" si="39"/>
        <v>0.05890831489092632</v>
      </c>
      <c r="BU9" s="34">
        <f t="shared" si="40"/>
        <v>113.1310624154284</v>
      </c>
      <c r="BV9" s="37">
        <f t="shared" si="41"/>
        <v>2.7936565496891146</v>
      </c>
      <c r="BW9" s="82">
        <f t="shared" si="42"/>
        <v>5365.105657415957</v>
      </c>
      <c r="BX9" s="86">
        <v>1.326</v>
      </c>
      <c r="BY9" s="84">
        <v>2644.4</v>
      </c>
      <c r="BZ9" s="85">
        <f t="shared" si="43"/>
        <v>4.119656549689115</v>
      </c>
      <c r="CA9" s="84">
        <f t="shared" si="44"/>
        <v>8009.505657415957</v>
      </c>
      <c r="CB9" s="2"/>
      <c r="CD9" s="2"/>
    </row>
    <row r="10" spans="1:82" ht="16.5">
      <c r="A10" s="26" t="s">
        <v>9</v>
      </c>
      <c r="B10" s="18">
        <v>31</v>
      </c>
      <c r="C10" s="28">
        <v>1920.46</v>
      </c>
      <c r="D10" s="19">
        <v>0.2953999999999999</v>
      </c>
      <c r="E10" s="19">
        <v>0.23271942951487684</v>
      </c>
      <c r="F10" s="19">
        <f t="shared" si="0"/>
        <v>0.5281194295148768</v>
      </c>
      <c r="G10" s="32">
        <f>F10*C4</f>
        <v>1014.2322396061403</v>
      </c>
      <c r="H10" s="19">
        <v>0.2953999999999999</v>
      </c>
      <c r="I10" s="54">
        <v>0.012255383426423568</v>
      </c>
      <c r="J10" s="20">
        <f t="shared" si="1"/>
        <v>0.30765538342642346</v>
      </c>
      <c r="K10" s="70">
        <f t="shared" si="2"/>
        <v>590.8398576551092</v>
      </c>
      <c r="L10" s="33">
        <f t="shared" si="3"/>
        <v>0.22046404608845332</v>
      </c>
      <c r="M10" s="35">
        <f t="shared" si="4"/>
        <v>423.3923819510311</v>
      </c>
      <c r="N10" s="21">
        <v>0.5933999999999999</v>
      </c>
      <c r="O10" s="21">
        <v>0.5454647486563392</v>
      </c>
      <c r="P10" s="21">
        <f t="shared" si="5"/>
        <v>1.138864748656339</v>
      </c>
      <c r="Q10" s="22">
        <f t="shared" si="6"/>
        <v>2187.144195204553</v>
      </c>
      <c r="R10" s="21">
        <v>0.5933999999999999</v>
      </c>
      <c r="S10" s="49">
        <v>0.011352618821793701</v>
      </c>
      <c r="T10" s="21">
        <f t="shared" si="7"/>
        <v>0.6047526188217937</v>
      </c>
      <c r="U10" s="62">
        <f t="shared" si="8"/>
        <v>1161.4032143425018</v>
      </c>
      <c r="V10" s="33">
        <f t="shared" si="9"/>
        <v>0.5341121298345454</v>
      </c>
      <c r="W10" s="35">
        <f t="shared" si="10"/>
        <v>1025.7409808620512</v>
      </c>
      <c r="X10" s="21">
        <v>0.7549999999999999</v>
      </c>
      <c r="Y10" s="58">
        <v>0.6556967717005657</v>
      </c>
      <c r="Z10" s="21">
        <f t="shared" si="11"/>
        <v>1.4106967717005656</v>
      </c>
      <c r="AA10" s="22">
        <f t="shared" si="12"/>
        <v>2709.1867221800685</v>
      </c>
      <c r="AB10" s="21">
        <v>0.7549999999999999</v>
      </c>
      <c r="AC10" s="49">
        <v>0.060699757614079475</v>
      </c>
      <c r="AD10" s="21">
        <f t="shared" si="13"/>
        <v>0.8156997576140794</v>
      </c>
      <c r="AE10" s="62">
        <f t="shared" si="14"/>
        <v>1566.518756507535</v>
      </c>
      <c r="AF10" s="33">
        <f t="shared" si="15"/>
        <v>0.5949970140864862</v>
      </c>
      <c r="AG10" s="35">
        <f t="shared" si="16"/>
        <v>1142.6679656725335</v>
      </c>
      <c r="AH10" s="21">
        <v>0.931</v>
      </c>
      <c r="AI10" s="21">
        <v>0.8224882495521131</v>
      </c>
      <c r="AJ10" s="21">
        <f t="shared" si="17"/>
        <v>1.7534882495521131</v>
      </c>
      <c r="AK10" s="22">
        <f t="shared" si="18"/>
        <v>3367.504043734851</v>
      </c>
      <c r="AL10" s="21">
        <v>0.931</v>
      </c>
      <c r="AM10" s="49">
        <v>0.026051673867987367</v>
      </c>
      <c r="AN10" s="21">
        <f t="shared" si="19"/>
        <v>0.9570516738679874</v>
      </c>
      <c r="AO10" s="62">
        <f t="shared" si="20"/>
        <v>1837.9794575965152</v>
      </c>
      <c r="AP10" s="33">
        <f t="shared" si="21"/>
        <v>0.7964365756841257</v>
      </c>
      <c r="AQ10" s="45">
        <f t="shared" si="22"/>
        <v>1529.524586138336</v>
      </c>
      <c r="AR10" s="21">
        <v>0.5910000000000002</v>
      </c>
      <c r="AS10" s="21">
        <v>0.4943120806547935</v>
      </c>
      <c r="AT10" s="21">
        <f t="shared" si="23"/>
        <v>1.0853120806547936</v>
      </c>
      <c r="AU10" s="22">
        <f t="shared" si="24"/>
        <v>2084.298438414305</v>
      </c>
      <c r="AV10" s="21">
        <v>0.5910000000000002</v>
      </c>
      <c r="AW10" s="49">
        <v>0.03998953173850431</v>
      </c>
      <c r="AX10" s="21">
        <f t="shared" si="25"/>
        <v>0.6309895317385045</v>
      </c>
      <c r="AY10" s="62">
        <f t="shared" si="26"/>
        <v>1211.7901561225283</v>
      </c>
      <c r="AZ10" s="33">
        <f t="shared" si="27"/>
        <v>0.4543225489162891</v>
      </c>
      <c r="BA10" s="45">
        <f t="shared" si="28"/>
        <v>872.5082822917768</v>
      </c>
      <c r="BB10" s="21">
        <v>0.33399999999999963</v>
      </c>
      <c r="BC10" s="21">
        <v>0.14451094249481858</v>
      </c>
      <c r="BD10" s="21">
        <f t="shared" si="29"/>
        <v>0.4785109424948182</v>
      </c>
      <c r="BE10" s="22">
        <f t="shared" si="30"/>
        <v>918.9611246235985</v>
      </c>
      <c r="BF10" s="21">
        <v>0.33399999999999963</v>
      </c>
      <c r="BG10" s="49">
        <v>0.0012447043945620964</v>
      </c>
      <c r="BH10" s="21">
        <f t="shared" si="31"/>
        <v>0.3352447043945617</v>
      </c>
      <c r="BI10" s="62">
        <f t="shared" si="32"/>
        <v>643.82404500158</v>
      </c>
      <c r="BJ10" s="37">
        <f t="shared" si="33"/>
        <v>0.14326623810025646</v>
      </c>
      <c r="BK10" s="33">
        <f t="shared" si="34"/>
        <v>275.1370796220185</v>
      </c>
      <c r="BL10" s="21">
        <v>0.4460000000000006</v>
      </c>
      <c r="BM10" s="21">
        <v>0.07113763304879334</v>
      </c>
      <c r="BN10" s="21">
        <f t="shared" si="35"/>
        <v>0.517137633048794</v>
      </c>
      <c r="BO10" s="22">
        <f t="shared" si="36"/>
        <v>993.1421387648869</v>
      </c>
      <c r="BP10" s="21">
        <v>0.4460000000000006</v>
      </c>
      <c r="BQ10" s="49">
        <v>0.01203867636210348</v>
      </c>
      <c r="BR10" s="21">
        <f t="shared" si="37"/>
        <v>0.4580386763621041</v>
      </c>
      <c r="BS10" s="62">
        <f t="shared" si="38"/>
        <v>879.6449564063664</v>
      </c>
      <c r="BT10" s="37">
        <f t="shared" si="39"/>
        <v>0.05909895668668991</v>
      </c>
      <c r="BU10" s="34">
        <f t="shared" si="40"/>
        <v>113.49718235852049</v>
      </c>
      <c r="BV10" s="37">
        <f t="shared" si="41"/>
        <v>2.8026975093968463</v>
      </c>
      <c r="BW10" s="82">
        <f t="shared" si="42"/>
        <v>5382.468458896268</v>
      </c>
      <c r="BX10" s="86">
        <v>1.33</v>
      </c>
      <c r="BY10" s="84">
        <v>2652.96</v>
      </c>
      <c r="BZ10" s="85">
        <f t="shared" si="43"/>
        <v>4.132697509396847</v>
      </c>
      <c r="CA10" s="84">
        <f t="shared" si="44"/>
        <v>8035.428458896268</v>
      </c>
      <c r="CB10" s="2"/>
      <c r="CD10" s="2"/>
    </row>
    <row r="11" spans="1:82" ht="16.5">
      <c r="A11" s="17" t="s">
        <v>10</v>
      </c>
      <c r="B11" s="18">
        <v>55.7</v>
      </c>
      <c r="C11" s="28">
        <v>1920.46</v>
      </c>
      <c r="D11" s="19">
        <v>0.4831000000000003</v>
      </c>
      <c r="E11" s="19">
        <v>0.418</v>
      </c>
      <c r="F11" s="19">
        <f t="shared" si="0"/>
        <v>0.9011000000000002</v>
      </c>
      <c r="G11" s="32">
        <f>C4*F11</f>
        <v>1730.5265060000004</v>
      </c>
      <c r="H11" s="19">
        <v>0.4831000000000003</v>
      </c>
      <c r="I11" s="54">
        <v>0.02202015667263848</v>
      </c>
      <c r="J11" s="20">
        <f t="shared" si="1"/>
        <v>0.5051201566726388</v>
      </c>
      <c r="K11" s="70">
        <f t="shared" si="2"/>
        <v>970.0630560835359</v>
      </c>
      <c r="L11" s="33">
        <f t="shared" si="3"/>
        <v>0.39597984332736147</v>
      </c>
      <c r="M11" s="35">
        <f t="shared" si="4"/>
        <v>760.4634499164645</v>
      </c>
      <c r="N11" s="21">
        <v>0.9807999999999995</v>
      </c>
      <c r="O11" s="21">
        <v>0.98</v>
      </c>
      <c r="P11" s="21">
        <f t="shared" si="5"/>
        <v>1.9607999999999994</v>
      </c>
      <c r="Q11" s="22">
        <f t="shared" si="6"/>
        <v>3765.637967999999</v>
      </c>
      <c r="R11" s="21">
        <v>0.9807999999999995</v>
      </c>
      <c r="S11" s="47">
        <v>0.02039809252819062</v>
      </c>
      <c r="T11" s="21">
        <f t="shared" si="7"/>
        <v>1.00119809252819</v>
      </c>
      <c r="U11" s="62">
        <f t="shared" si="8"/>
        <v>1922.7608887766878</v>
      </c>
      <c r="V11" s="33">
        <f t="shared" si="9"/>
        <v>0.9596019074718094</v>
      </c>
      <c r="W11" s="35">
        <f t="shared" si="10"/>
        <v>1842.8770792233113</v>
      </c>
      <c r="X11" s="21">
        <v>1.161</v>
      </c>
      <c r="Y11" s="58">
        <v>1.1781390381845651</v>
      </c>
      <c r="Z11" s="21">
        <f t="shared" si="11"/>
        <v>2.339139038184565</v>
      </c>
      <c r="AA11" s="22">
        <f t="shared" si="12"/>
        <v>4492.22295727193</v>
      </c>
      <c r="AB11" s="21">
        <v>1.161</v>
      </c>
      <c r="AC11" s="47">
        <v>0.10906375803562023</v>
      </c>
      <c r="AD11" s="21">
        <f t="shared" si="13"/>
        <v>1.2700637580356202</v>
      </c>
      <c r="AE11" s="62">
        <f t="shared" si="14"/>
        <v>2439.1066447570875</v>
      </c>
      <c r="AF11" s="33">
        <f t="shared" si="15"/>
        <v>1.069075280148945</v>
      </c>
      <c r="AG11" s="35">
        <f t="shared" si="16"/>
        <v>2053.1163125148423</v>
      </c>
      <c r="AH11" s="21">
        <v>1.5863000000000014</v>
      </c>
      <c r="AI11" s="21">
        <v>1.4778256612920226</v>
      </c>
      <c r="AJ11" s="21">
        <f t="shared" si="17"/>
        <v>3.064125661292024</v>
      </c>
      <c r="AK11" s="22">
        <f t="shared" si="18"/>
        <v>5884.530767484881</v>
      </c>
      <c r="AL11" s="21">
        <v>1.5863000000000014</v>
      </c>
      <c r="AM11" s="47">
        <v>0.04680897530473859</v>
      </c>
      <c r="AN11" s="21">
        <f t="shared" si="19"/>
        <v>1.6331089753047399</v>
      </c>
      <c r="AO11" s="62">
        <f t="shared" si="20"/>
        <v>3136.3204627137407</v>
      </c>
      <c r="AP11" s="33">
        <f t="shared" si="21"/>
        <v>1.4310166859872842</v>
      </c>
      <c r="AQ11" s="45">
        <f t="shared" si="22"/>
        <v>2748.2103047711403</v>
      </c>
      <c r="AR11" s="21">
        <v>0.861699999999999</v>
      </c>
      <c r="AS11" s="21">
        <v>0.8881671900797419</v>
      </c>
      <c r="AT11" s="21">
        <f t="shared" si="23"/>
        <v>1.749867190079741</v>
      </c>
      <c r="AU11" s="22">
        <f t="shared" si="24"/>
        <v>3360.5499438605393</v>
      </c>
      <c r="AV11" s="21">
        <v>0.861699999999999</v>
      </c>
      <c r="AW11" s="47">
        <v>0.07185215863982872</v>
      </c>
      <c r="AX11" s="21">
        <f t="shared" si="25"/>
        <v>0.9335521586398278</v>
      </c>
      <c r="AY11" s="62">
        <f t="shared" si="26"/>
        <v>1792.8495785814437</v>
      </c>
      <c r="AZ11" s="33">
        <f t="shared" si="27"/>
        <v>0.8163150314399131</v>
      </c>
      <c r="BA11" s="45">
        <f t="shared" si="28"/>
        <v>1567.7003652790956</v>
      </c>
      <c r="BB11" s="21">
        <v>0</v>
      </c>
      <c r="BC11" s="21">
        <v>0.259653532160045</v>
      </c>
      <c r="BD11" s="21">
        <f t="shared" si="29"/>
        <v>0.259653532160045</v>
      </c>
      <c r="BE11" s="22">
        <f t="shared" si="30"/>
        <v>498.65422237208</v>
      </c>
      <c r="BF11" s="21">
        <v>0</v>
      </c>
      <c r="BG11" s="47">
        <v>0.0022364527347454445</v>
      </c>
      <c r="BH11" s="21">
        <f t="shared" si="31"/>
        <v>0.0022364527347454445</v>
      </c>
      <c r="BI11" s="62">
        <f t="shared" si="32"/>
        <v>4.295018018969237</v>
      </c>
      <c r="BJ11" s="37">
        <f t="shared" si="33"/>
        <v>0.25741707942529957</v>
      </c>
      <c r="BK11" s="33">
        <f t="shared" si="34"/>
        <v>494.3592043531108</v>
      </c>
      <c r="BL11" s="21">
        <v>0</v>
      </c>
      <c r="BM11" s="21">
        <v>0.12781826325218673</v>
      </c>
      <c r="BN11" s="21">
        <f t="shared" si="35"/>
        <v>0.12781826325218673</v>
      </c>
      <c r="BO11" s="22">
        <f t="shared" si="36"/>
        <v>245.46986184529453</v>
      </c>
      <c r="BP11" s="21">
        <v>0</v>
      </c>
      <c r="BQ11" s="47">
        <v>0.021630783011908513</v>
      </c>
      <c r="BR11" s="21">
        <f t="shared" si="37"/>
        <v>0.021630783011908513</v>
      </c>
      <c r="BS11" s="62">
        <f t="shared" si="38"/>
        <v>41.54105354304983</v>
      </c>
      <c r="BT11" s="37">
        <f t="shared" si="39"/>
        <v>0.10618748024027821</v>
      </c>
      <c r="BU11" s="34">
        <f t="shared" si="40"/>
        <v>203.9288083022447</v>
      </c>
      <c r="BV11" s="37">
        <f t="shared" si="41"/>
        <v>5.035593308040891</v>
      </c>
      <c r="BW11" s="82">
        <f t="shared" si="42"/>
        <v>9670.655524360209</v>
      </c>
      <c r="BX11" s="86">
        <v>2.39</v>
      </c>
      <c r="BY11" s="84">
        <v>4766.76</v>
      </c>
      <c r="BZ11" s="85">
        <f t="shared" si="43"/>
        <v>7.425593308040892</v>
      </c>
      <c r="CA11" s="84">
        <f t="shared" si="44"/>
        <v>14437.415524360209</v>
      </c>
      <c r="CB11" s="2"/>
      <c r="CD11" s="2"/>
    </row>
    <row r="12" spans="1:82" ht="16.5">
      <c r="A12" s="26" t="s">
        <v>11</v>
      </c>
      <c r="B12" s="18">
        <v>77.1</v>
      </c>
      <c r="C12" s="28">
        <v>1920.46</v>
      </c>
      <c r="D12" s="19">
        <v>0.0383</v>
      </c>
      <c r="E12" s="19">
        <v>0.578795742438613</v>
      </c>
      <c r="F12" s="19">
        <f t="shared" si="0"/>
        <v>0.617095742438613</v>
      </c>
      <c r="G12" s="32">
        <f>F12*C4</f>
        <v>1185.1076895236588</v>
      </c>
      <c r="H12" s="19">
        <v>0.0383</v>
      </c>
      <c r="I12" s="54">
        <v>0.03048032458636313</v>
      </c>
      <c r="J12" s="20">
        <f t="shared" si="1"/>
        <v>0.06878032458636313</v>
      </c>
      <c r="K12" s="70">
        <f t="shared" si="2"/>
        <v>132.08986215512692</v>
      </c>
      <c r="L12" s="33">
        <f t="shared" si="3"/>
        <v>0.5483154178522498</v>
      </c>
      <c r="M12" s="35">
        <f t="shared" si="4"/>
        <v>1053.017827368532</v>
      </c>
      <c r="N12" s="27">
        <v>0.05259999999999998</v>
      </c>
      <c r="O12" s="27">
        <v>1.3566236168194756</v>
      </c>
      <c r="P12" s="21">
        <f t="shared" si="5"/>
        <v>1.4092236168194756</v>
      </c>
      <c r="Q12" s="22">
        <f t="shared" si="6"/>
        <v>2706.35758715713</v>
      </c>
      <c r="R12" s="27">
        <v>0.05259999999999998</v>
      </c>
      <c r="S12" s="49">
        <v>0.02823506165033207</v>
      </c>
      <c r="T12" s="21">
        <f t="shared" si="7"/>
        <v>0.08083506165033205</v>
      </c>
      <c r="U12" s="62">
        <f t="shared" si="8"/>
        <v>155.2405024969967</v>
      </c>
      <c r="V12" s="33">
        <f t="shared" si="9"/>
        <v>1.3283885551691434</v>
      </c>
      <c r="W12" s="35">
        <f t="shared" si="10"/>
        <v>2551.1170846601335</v>
      </c>
      <c r="X12" s="27">
        <v>0.5589999999999997</v>
      </c>
      <c r="Y12" s="58">
        <v>1.6307813257456005</v>
      </c>
      <c r="Z12" s="21">
        <f t="shared" si="11"/>
        <v>2.1897813257456002</v>
      </c>
      <c r="AA12" s="22">
        <f t="shared" si="12"/>
        <v>4205.387444841395</v>
      </c>
      <c r="AB12" s="27">
        <v>0.5589999999999997</v>
      </c>
      <c r="AC12" s="49">
        <v>0.15096617135630733</v>
      </c>
      <c r="AD12" s="21">
        <f t="shared" si="13"/>
        <v>0.709966171356307</v>
      </c>
      <c r="AE12" s="62">
        <f t="shared" si="14"/>
        <v>1363.4616334429334</v>
      </c>
      <c r="AF12" s="33">
        <f t="shared" si="15"/>
        <v>1.4798151543892932</v>
      </c>
      <c r="AG12" s="35">
        <f t="shared" si="16"/>
        <v>2841.925811398462</v>
      </c>
      <c r="AH12" s="27">
        <v>0.6669999999999999</v>
      </c>
      <c r="AI12" s="27">
        <v>2.0456078722731585</v>
      </c>
      <c r="AJ12" s="21">
        <f t="shared" si="17"/>
        <v>2.7126078722731584</v>
      </c>
      <c r="AK12" s="22">
        <f t="shared" si="18"/>
        <v>5209.45491438571</v>
      </c>
      <c r="AL12" s="21">
        <v>0.6669999999999999</v>
      </c>
      <c r="AM12" s="49">
        <v>0.06479303403941374</v>
      </c>
      <c r="AN12" s="21">
        <f t="shared" si="19"/>
        <v>0.7317930340394136</v>
      </c>
      <c r="AO12" s="62">
        <f t="shared" si="20"/>
        <v>1405.3792501513324</v>
      </c>
      <c r="AP12" s="33">
        <f t="shared" si="21"/>
        <v>1.9808148382337447</v>
      </c>
      <c r="AQ12" s="45">
        <f t="shared" si="22"/>
        <v>3804.0756642343777</v>
      </c>
      <c r="AR12" s="27">
        <v>0.5780000000000003</v>
      </c>
      <c r="AS12" s="27">
        <v>1.2294019812414378</v>
      </c>
      <c r="AT12" s="21">
        <f t="shared" si="23"/>
        <v>1.8074019812414381</v>
      </c>
      <c r="AU12" s="22">
        <f t="shared" si="24"/>
        <v>3471.0432088949324</v>
      </c>
      <c r="AV12" s="21">
        <v>0.5780000000000003</v>
      </c>
      <c r="AW12" s="49">
        <v>0.09945783538834459</v>
      </c>
      <c r="AX12" s="21">
        <f t="shared" si="25"/>
        <v>0.6774578353883449</v>
      </c>
      <c r="AY12" s="62">
        <f t="shared" si="26"/>
        <v>1301.0306745499008</v>
      </c>
      <c r="AZ12" s="33">
        <f t="shared" si="27"/>
        <v>1.1299441458530932</v>
      </c>
      <c r="BA12" s="45">
        <f t="shared" si="28"/>
        <v>2170.012534345032</v>
      </c>
      <c r="BB12" s="27">
        <v>0.4249999999999998</v>
      </c>
      <c r="BC12" s="27">
        <v>0.3594126989145326</v>
      </c>
      <c r="BD12" s="21">
        <f t="shared" si="29"/>
        <v>0.7844126989145324</v>
      </c>
      <c r="BE12" s="22">
        <f t="shared" si="30"/>
        <v>1506.433211757403</v>
      </c>
      <c r="BF12" s="21">
        <v>0.4249999999999998</v>
      </c>
      <c r="BG12" s="49">
        <v>0.0030957002845399236</v>
      </c>
      <c r="BH12" s="21">
        <f t="shared" si="31"/>
        <v>0.42809570028453975</v>
      </c>
      <c r="BI12" s="62">
        <f t="shared" si="32"/>
        <v>822.1406685684473</v>
      </c>
      <c r="BJ12" s="37">
        <f t="shared" si="33"/>
        <v>0.3563169986299926</v>
      </c>
      <c r="BK12" s="33">
        <f t="shared" si="34"/>
        <v>684.2925431889556</v>
      </c>
      <c r="BL12" s="27">
        <v>0.343</v>
      </c>
      <c r="BM12" s="27">
        <v>0.17692617767941823</v>
      </c>
      <c r="BN12" s="21">
        <f t="shared" si="35"/>
        <v>0.5199261776794183</v>
      </c>
      <c r="BO12" s="22">
        <f t="shared" si="36"/>
        <v>998.4974271862156</v>
      </c>
      <c r="BP12" s="21">
        <v>0.343</v>
      </c>
      <c r="BQ12" s="49">
        <v>0.02994135314574769</v>
      </c>
      <c r="BR12" s="21">
        <f t="shared" si="37"/>
        <v>0.3729413531457477</v>
      </c>
      <c r="BS12" s="62">
        <f t="shared" si="38"/>
        <v>716.2189510622827</v>
      </c>
      <c r="BT12" s="37">
        <f t="shared" si="39"/>
        <v>0.14698482453367057</v>
      </c>
      <c r="BU12" s="34">
        <f t="shared" si="40"/>
        <v>282.27847612393293</v>
      </c>
      <c r="BV12" s="37">
        <f t="shared" si="41"/>
        <v>6.970579934661187</v>
      </c>
      <c r="BW12" s="82">
        <f t="shared" si="42"/>
        <v>13386.719941319427</v>
      </c>
      <c r="BX12" s="86">
        <v>3.309</v>
      </c>
      <c r="BY12" s="84">
        <v>6598.16</v>
      </c>
      <c r="BZ12" s="85">
        <f t="shared" si="43"/>
        <v>10.279579934661188</v>
      </c>
      <c r="CA12" s="84">
        <f t="shared" si="44"/>
        <v>19984.87994131943</v>
      </c>
      <c r="CB12" s="2"/>
      <c r="CD12" s="2"/>
    </row>
    <row r="13" spans="1:82" ht="16.5">
      <c r="A13" s="17" t="s">
        <v>12</v>
      </c>
      <c r="B13" s="18">
        <v>59.1</v>
      </c>
      <c r="C13" s="28">
        <v>1920.46</v>
      </c>
      <c r="D13" s="19">
        <v>0.30129999999999946</v>
      </c>
      <c r="E13" s="19">
        <v>0.44366833175255554</v>
      </c>
      <c r="F13" s="19">
        <f t="shared" si="0"/>
        <v>0.7449683317525551</v>
      </c>
      <c r="G13" s="32">
        <f>F13*C4</f>
        <v>1430.6818823975118</v>
      </c>
      <c r="H13" s="19">
        <v>0.30129999999999946</v>
      </c>
      <c r="I13" s="54">
        <v>0.023364295500052677</v>
      </c>
      <c r="J13" s="20">
        <f t="shared" si="1"/>
        <v>0.32466429550005216</v>
      </c>
      <c r="K13" s="70">
        <f t="shared" si="2"/>
        <v>623.5047929360302</v>
      </c>
      <c r="L13" s="33">
        <f t="shared" si="3"/>
        <v>0.4203040362525029</v>
      </c>
      <c r="M13" s="35">
        <f t="shared" si="4"/>
        <v>807.1770894614816</v>
      </c>
      <c r="N13" s="21">
        <v>0.6218000000000004</v>
      </c>
      <c r="O13" s="21">
        <v>1.0399021498577306</v>
      </c>
      <c r="P13" s="21">
        <f t="shared" si="5"/>
        <v>1.661702149857731</v>
      </c>
      <c r="Q13" s="22">
        <f t="shared" si="6"/>
        <v>3191.232510715778</v>
      </c>
      <c r="R13" s="21">
        <v>0.6218000000000004</v>
      </c>
      <c r="S13" s="47">
        <v>0.02164321846348412</v>
      </c>
      <c r="T13" s="21">
        <f t="shared" si="7"/>
        <v>0.6434432184634845</v>
      </c>
      <c r="U13" s="62">
        <f t="shared" si="8"/>
        <v>1235.7069633303836</v>
      </c>
      <c r="V13" s="33">
        <f t="shared" si="9"/>
        <v>1.0182589313942465</v>
      </c>
      <c r="W13" s="35">
        <f t="shared" si="10"/>
        <v>1955.5255473853945</v>
      </c>
      <c r="X13" s="21">
        <v>0.7690000000000001</v>
      </c>
      <c r="Y13" s="58">
        <v>1.2500541679839818</v>
      </c>
      <c r="Z13" s="21">
        <f t="shared" si="11"/>
        <v>2.019054167983982</v>
      </c>
      <c r="AA13" s="22">
        <f t="shared" si="12"/>
        <v>3877.512767446518</v>
      </c>
      <c r="AB13" s="21">
        <v>0.7690000000000001</v>
      </c>
      <c r="AC13" s="47">
        <v>0.11572115080619669</v>
      </c>
      <c r="AD13" s="21">
        <f t="shared" si="13"/>
        <v>0.8847211508061968</v>
      </c>
      <c r="AE13" s="62">
        <f t="shared" si="14"/>
        <v>1699.071581277269</v>
      </c>
      <c r="AF13" s="33">
        <f t="shared" si="15"/>
        <v>1.1343330171777852</v>
      </c>
      <c r="AG13" s="35">
        <f t="shared" si="16"/>
        <v>2178.441186169249</v>
      </c>
      <c r="AH13" s="21">
        <v>1.0339999999999998</v>
      </c>
      <c r="AI13" s="21">
        <v>1.568034049952577</v>
      </c>
      <c r="AJ13" s="21">
        <f t="shared" si="17"/>
        <v>2.602034049952577</v>
      </c>
      <c r="AK13" s="22">
        <f t="shared" si="18"/>
        <v>4997.102311571926</v>
      </c>
      <c r="AL13" s="21">
        <v>1.0339999999999998</v>
      </c>
      <c r="AM13" s="47">
        <v>0.04966625566445333</v>
      </c>
      <c r="AN13" s="21">
        <f t="shared" si="19"/>
        <v>1.0836662556644532</v>
      </c>
      <c r="AO13" s="62">
        <f t="shared" si="20"/>
        <v>2081.1376973533556</v>
      </c>
      <c r="AP13" s="33">
        <f t="shared" si="21"/>
        <v>1.5183677942881237</v>
      </c>
      <c r="AQ13" s="45">
        <f t="shared" si="22"/>
        <v>2915.9646142185707</v>
      </c>
      <c r="AR13" s="21">
        <v>0.6529999999999996</v>
      </c>
      <c r="AS13" s="21">
        <v>0.9423820634418805</v>
      </c>
      <c r="AT13" s="21">
        <f t="shared" si="23"/>
        <v>1.59538206344188</v>
      </c>
      <c r="AU13" s="22">
        <f t="shared" si="24"/>
        <v>3063.867437557593</v>
      </c>
      <c r="AV13" s="21">
        <v>0.6529999999999996</v>
      </c>
      <c r="AW13" s="47">
        <v>0.07623810728211629</v>
      </c>
      <c r="AX13" s="21">
        <f t="shared" si="25"/>
        <v>0.7292381072821159</v>
      </c>
      <c r="AY13" s="62">
        <f t="shared" si="26"/>
        <v>1400.4726155110122</v>
      </c>
      <c r="AZ13" s="33">
        <f t="shared" si="27"/>
        <v>0.8661439561597641</v>
      </c>
      <c r="BA13" s="45">
        <f t="shared" si="28"/>
        <v>1663.3948220465807</v>
      </c>
      <c r="BB13" s="21">
        <v>0.5050000000000008</v>
      </c>
      <c r="BC13" s="21">
        <v>0.2755031194014122</v>
      </c>
      <c r="BD13" s="21">
        <f t="shared" si="29"/>
        <v>0.7805031194014129</v>
      </c>
      <c r="BE13" s="22">
        <f t="shared" si="30"/>
        <v>1498.9250206856375</v>
      </c>
      <c r="BF13" s="21">
        <v>0.5050000000000008</v>
      </c>
      <c r="BG13" s="47">
        <v>0.0023729687006006418</v>
      </c>
      <c r="BH13" s="21">
        <f t="shared" si="31"/>
        <v>0.5073729687006014</v>
      </c>
      <c r="BI13" s="62">
        <f t="shared" si="32"/>
        <v>974.3894914707571</v>
      </c>
      <c r="BJ13" s="37">
        <f t="shared" si="33"/>
        <v>0.2731301507008115</v>
      </c>
      <c r="BK13" s="33">
        <f t="shared" si="34"/>
        <v>524.5355292148804</v>
      </c>
      <c r="BL13" s="21">
        <v>0.5519999999999996</v>
      </c>
      <c r="BM13" s="21">
        <v>0.13562045526398986</v>
      </c>
      <c r="BN13" s="21">
        <f t="shared" si="35"/>
        <v>0.6876204552639895</v>
      </c>
      <c r="BO13" s="22">
        <f t="shared" si="36"/>
        <v>1320.5475795162813</v>
      </c>
      <c r="BP13" s="21">
        <v>0.5519999999999996</v>
      </c>
      <c r="BQ13" s="47">
        <v>0.022951153967752123</v>
      </c>
      <c r="BR13" s="21">
        <f t="shared" si="37"/>
        <v>0.5749511539677518</v>
      </c>
      <c r="BS13" s="62">
        <f t="shared" si="38"/>
        <v>1104.1706931489086</v>
      </c>
      <c r="BT13" s="37">
        <f t="shared" si="39"/>
        <v>0.11266930129623776</v>
      </c>
      <c r="BU13" s="34">
        <f t="shared" si="40"/>
        <v>216.37688636737266</v>
      </c>
      <c r="BV13" s="37">
        <f t="shared" si="41"/>
        <v>5.343207187269472</v>
      </c>
      <c r="BW13" s="82">
        <f t="shared" si="42"/>
        <v>10261.415674863529</v>
      </c>
      <c r="BX13" s="86">
        <v>2.536</v>
      </c>
      <c r="BY13" s="84">
        <v>5057.73</v>
      </c>
      <c r="BZ13" s="85">
        <f t="shared" si="43"/>
        <v>7.879207187269472</v>
      </c>
      <c r="CA13" s="84">
        <f t="shared" si="44"/>
        <v>15319.145674863528</v>
      </c>
      <c r="CB13" s="2"/>
      <c r="CD13" s="2"/>
    </row>
    <row r="14" spans="1:82" ht="16.5">
      <c r="A14" s="17" t="s">
        <v>13</v>
      </c>
      <c r="B14" s="18">
        <v>31.1</v>
      </c>
      <c r="C14" s="28">
        <v>1920.46</v>
      </c>
      <c r="D14" s="19">
        <v>0.2492000000000001</v>
      </c>
      <c r="E14" s="19">
        <v>0.23347013735202163</v>
      </c>
      <c r="F14" s="19">
        <f t="shared" si="0"/>
        <v>0.4826701373520217</v>
      </c>
      <c r="G14" s="32">
        <f>F14*$C$4</f>
        <v>926.9486919790636</v>
      </c>
      <c r="H14" s="19">
        <v>0.2492000000000001</v>
      </c>
      <c r="I14" s="54">
        <v>0.012294916921347517</v>
      </c>
      <c r="J14" s="20">
        <f t="shared" si="1"/>
        <v>0.26149491692134763</v>
      </c>
      <c r="K14" s="70">
        <f t="shared" si="2"/>
        <v>502.1905281507713</v>
      </c>
      <c r="L14" s="33">
        <f t="shared" si="3"/>
        <v>0.22117522043067406</v>
      </c>
      <c r="M14" s="35">
        <f t="shared" si="4"/>
        <v>424.7581638282923</v>
      </c>
      <c r="N14" s="21">
        <v>0.5059</v>
      </c>
      <c r="O14" s="21">
        <v>0.5472243123616822</v>
      </c>
      <c r="P14" s="21">
        <f t="shared" si="5"/>
        <v>1.0531243123616822</v>
      </c>
      <c r="Q14" s="22">
        <f t="shared" si="6"/>
        <v>2022.4831169181164</v>
      </c>
      <c r="R14" s="21">
        <v>0.5059</v>
      </c>
      <c r="S14" s="47">
        <v>0.011389240172831746</v>
      </c>
      <c r="T14" s="21">
        <f t="shared" si="7"/>
        <v>0.5172892401728317</v>
      </c>
      <c r="U14" s="62">
        <f t="shared" si="8"/>
        <v>993.4332941823164</v>
      </c>
      <c r="V14" s="33">
        <f t="shared" si="9"/>
        <v>0.5358350721888505</v>
      </c>
      <c r="W14" s="35">
        <f t="shared" si="10"/>
        <v>1029.0498227357998</v>
      </c>
      <c r="X14" s="21">
        <v>0.33199999999999985</v>
      </c>
      <c r="Y14" s="58">
        <v>0.6578119225770193</v>
      </c>
      <c r="Z14" s="21">
        <f t="shared" si="11"/>
        <v>0.9898119225770191</v>
      </c>
      <c r="AA14" s="22">
        <f t="shared" si="12"/>
        <v>1900.8942048322622</v>
      </c>
      <c r="AB14" s="21">
        <v>0.33199999999999985</v>
      </c>
      <c r="AC14" s="47">
        <v>0.060895563283802315</v>
      </c>
      <c r="AD14" s="21">
        <f t="shared" si="13"/>
        <v>0.39289556328380215</v>
      </c>
      <c r="AE14" s="62">
        <f t="shared" si="14"/>
        <v>754.5402134640107</v>
      </c>
      <c r="AF14" s="33">
        <f t="shared" si="15"/>
        <v>0.596916359293217</v>
      </c>
      <c r="AG14" s="35">
        <f t="shared" si="16"/>
        <v>1146.3539913682516</v>
      </c>
      <c r="AH14" s="21">
        <v>0.5760000000000005</v>
      </c>
      <c r="AI14" s="21">
        <v>0.8251414374538941</v>
      </c>
      <c r="AJ14" s="21">
        <f t="shared" si="17"/>
        <v>1.4011414374538946</v>
      </c>
      <c r="AK14" s="22">
        <f t="shared" si="18"/>
        <v>2690.8360849727064</v>
      </c>
      <c r="AL14" s="21">
        <v>0.5760000000000005</v>
      </c>
      <c r="AM14" s="47">
        <v>0.026135711525626038</v>
      </c>
      <c r="AN14" s="21">
        <f t="shared" si="19"/>
        <v>0.6021357115256265</v>
      </c>
      <c r="AO14" s="62">
        <f t="shared" si="20"/>
        <v>1156.3775485565047</v>
      </c>
      <c r="AP14" s="33">
        <f t="shared" si="21"/>
        <v>0.7990057259282681</v>
      </c>
      <c r="AQ14" s="45">
        <f t="shared" si="22"/>
        <v>1534.4585364162017</v>
      </c>
      <c r="AR14" s="21">
        <v>0.4939999999999998</v>
      </c>
      <c r="AS14" s="21">
        <v>0.49590663575367994</v>
      </c>
      <c r="AT14" s="21">
        <f t="shared" si="23"/>
        <v>0.9899066357536797</v>
      </c>
      <c r="AU14" s="22">
        <f t="shared" si="24"/>
        <v>1901.0760976995116</v>
      </c>
      <c r="AV14" s="21">
        <v>0.4939999999999998</v>
      </c>
      <c r="AW14" s="47">
        <v>0.04011853022798336</v>
      </c>
      <c r="AX14" s="21">
        <f t="shared" si="25"/>
        <v>0.5341185302279832</v>
      </c>
      <c r="AY14" s="62">
        <f t="shared" si="26"/>
        <v>1025.7532725616327</v>
      </c>
      <c r="AZ14" s="33">
        <f t="shared" si="27"/>
        <v>0.4557881055256965</v>
      </c>
      <c r="BA14" s="45">
        <f t="shared" si="28"/>
        <v>875.3228251378789</v>
      </c>
      <c r="BB14" s="21">
        <v>0.2909999999999995</v>
      </c>
      <c r="BC14" s="21">
        <v>0.14497710682544704</v>
      </c>
      <c r="BD14" s="21">
        <f t="shared" si="29"/>
        <v>0.43597710682544655</v>
      </c>
      <c r="BE14" s="22">
        <f t="shared" si="30"/>
        <v>837.276594573997</v>
      </c>
      <c r="BF14" s="21">
        <v>0.2909999999999995</v>
      </c>
      <c r="BG14" s="47">
        <v>0.0012487195700284259</v>
      </c>
      <c r="BH14" s="21">
        <f t="shared" si="31"/>
        <v>0.2922487195700279</v>
      </c>
      <c r="BI14" s="62">
        <f t="shared" si="32"/>
        <v>561.2519759854558</v>
      </c>
      <c r="BJ14" s="37">
        <f t="shared" si="33"/>
        <v>0.14372838725541864</v>
      </c>
      <c r="BK14" s="33">
        <f t="shared" si="34"/>
        <v>276.0246185885412</v>
      </c>
      <c r="BL14" s="21">
        <v>0.3930000000000007</v>
      </c>
      <c r="BM14" s="21">
        <v>0.0713671092844346</v>
      </c>
      <c r="BN14" s="21">
        <f t="shared" si="35"/>
        <v>0.46436710928443525</v>
      </c>
      <c r="BO14" s="22">
        <f t="shared" si="36"/>
        <v>891.7984586963865</v>
      </c>
      <c r="BP14" s="21">
        <v>0.3930000000000007</v>
      </c>
      <c r="BQ14" s="47">
        <v>0.012077510801981235</v>
      </c>
      <c r="BR14" s="21">
        <f t="shared" si="37"/>
        <v>0.4050775108019819</v>
      </c>
      <c r="BS14" s="62">
        <f t="shared" si="38"/>
        <v>777.9351563947741</v>
      </c>
      <c r="BT14" s="37">
        <f t="shared" si="39"/>
        <v>0.059289598482453354</v>
      </c>
      <c r="BU14" s="34">
        <f t="shared" si="40"/>
        <v>113.8633023016124</v>
      </c>
      <c r="BV14" s="37">
        <f t="shared" si="41"/>
        <v>2.811738469104579</v>
      </c>
      <c r="BW14" s="82">
        <f t="shared" si="42"/>
        <v>5399.831260376578</v>
      </c>
      <c r="BX14" s="86">
        <v>1.335</v>
      </c>
      <c r="BY14" s="84">
        <v>2661.51</v>
      </c>
      <c r="BZ14" s="85">
        <f t="shared" si="43"/>
        <v>4.146738469104578</v>
      </c>
      <c r="CA14" s="84">
        <f t="shared" si="44"/>
        <v>8061.341260376578</v>
      </c>
      <c r="CB14" s="2"/>
      <c r="CD14" s="2"/>
    </row>
    <row r="15" spans="1:82" ht="16.5">
      <c r="A15" s="23" t="s">
        <v>14</v>
      </c>
      <c r="B15" s="18">
        <v>31</v>
      </c>
      <c r="C15" s="28">
        <v>1920.46</v>
      </c>
      <c r="D15" s="19">
        <v>0.04479999999999995</v>
      </c>
      <c r="E15" s="19">
        <v>0.23271942951487684</v>
      </c>
      <c r="F15" s="19">
        <f t="shared" si="0"/>
        <v>0.2775194295148768</v>
      </c>
      <c r="G15" s="32">
        <f aca="true" t="shared" si="45" ref="G15:G67">F15*$C$4</f>
        <v>532.9649636061403</v>
      </c>
      <c r="H15" s="19">
        <v>0.04479999999999995</v>
      </c>
      <c r="I15" s="54">
        <v>0.012255383426423568</v>
      </c>
      <c r="J15" s="20">
        <f t="shared" si="1"/>
        <v>0.05705538342642352</v>
      </c>
      <c r="K15" s="70">
        <f t="shared" si="2"/>
        <v>109.57258165510932</v>
      </c>
      <c r="L15" s="33">
        <f t="shared" si="3"/>
        <v>0.22046404608845327</v>
      </c>
      <c r="M15" s="35">
        <f t="shared" si="4"/>
        <v>423.3923819510309</v>
      </c>
      <c r="N15" s="25">
        <v>0.1936</v>
      </c>
      <c r="O15" s="25">
        <v>0.5454647486563392</v>
      </c>
      <c r="P15" s="21">
        <f t="shared" si="5"/>
        <v>0.7390647486563392</v>
      </c>
      <c r="Q15" s="22">
        <f t="shared" si="6"/>
        <v>1419.3442872045532</v>
      </c>
      <c r="R15" s="25">
        <v>0.1936</v>
      </c>
      <c r="S15" s="48">
        <v>0.011352618821793701</v>
      </c>
      <c r="T15" s="21">
        <f t="shared" si="7"/>
        <v>0.2049526188217937</v>
      </c>
      <c r="U15" s="62">
        <f t="shared" si="8"/>
        <v>393.6033063425019</v>
      </c>
      <c r="V15" s="33">
        <f t="shared" si="9"/>
        <v>0.5341121298345455</v>
      </c>
      <c r="W15" s="35">
        <f t="shared" si="10"/>
        <v>1025.7409808620514</v>
      </c>
      <c r="X15" s="25">
        <v>0.004999999999999893</v>
      </c>
      <c r="Y15" s="58">
        <v>0.6556967717005657</v>
      </c>
      <c r="Z15" s="21">
        <f t="shared" si="11"/>
        <v>0.6606967717005656</v>
      </c>
      <c r="AA15" s="22">
        <f t="shared" si="12"/>
        <v>1268.8417221800682</v>
      </c>
      <c r="AB15" s="25">
        <v>0.004999999999999893</v>
      </c>
      <c r="AC15" s="48">
        <v>0.060699757614079475</v>
      </c>
      <c r="AD15" s="21">
        <f t="shared" si="13"/>
        <v>0.06569975761407937</v>
      </c>
      <c r="AE15" s="62">
        <f t="shared" si="14"/>
        <v>126.17375650753486</v>
      </c>
      <c r="AF15" s="33">
        <f t="shared" si="15"/>
        <v>0.5949970140864862</v>
      </c>
      <c r="AG15" s="35">
        <f t="shared" si="16"/>
        <v>1142.6679656725335</v>
      </c>
      <c r="AH15" s="25">
        <v>0.3180000000000003</v>
      </c>
      <c r="AI15" s="25">
        <v>0.8224882495521131</v>
      </c>
      <c r="AJ15" s="21">
        <f t="shared" si="17"/>
        <v>1.1404882495521134</v>
      </c>
      <c r="AK15" s="22">
        <f t="shared" si="18"/>
        <v>2190.262063734852</v>
      </c>
      <c r="AL15" s="21">
        <v>0.3180000000000003</v>
      </c>
      <c r="AM15" s="48">
        <v>0.026051673867987367</v>
      </c>
      <c r="AN15" s="21">
        <f t="shared" si="19"/>
        <v>0.34405167386798763</v>
      </c>
      <c r="AO15" s="62">
        <f t="shared" si="20"/>
        <v>660.7374775965155</v>
      </c>
      <c r="AP15" s="33">
        <f t="shared" si="21"/>
        <v>0.7964365756841257</v>
      </c>
      <c r="AQ15" s="45">
        <f t="shared" si="22"/>
        <v>1529.5245861383364</v>
      </c>
      <c r="AR15" s="25">
        <v>0.09099999999999975</v>
      </c>
      <c r="AS15" s="25">
        <v>0.4943120806547935</v>
      </c>
      <c r="AT15" s="21">
        <f t="shared" si="23"/>
        <v>0.5853120806547932</v>
      </c>
      <c r="AU15" s="22">
        <f t="shared" si="24"/>
        <v>1124.0684384143042</v>
      </c>
      <c r="AV15" s="21">
        <v>0.09099999999999975</v>
      </c>
      <c r="AW15" s="48">
        <v>0.03998953173850431</v>
      </c>
      <c r="AX15" s="21">
        <f t="shared" si="25"/>
        <v>0.13098953173850406</v>
      </c>
      <c r="AY15" s="62">
        <f t="shared" si="26"/>
        <v>251.5601561225275</v>
      </c>
      <c r="AZ15" s="33">
        <f t="shared" si="27"/>
        <v>0.4543225489162892</v>
      </c>
      <c r="BA15" s="45">
        <f t="shared" si="28"/>
        <v>872.5082822917767</v>
      </c>
      <c r="BB15" s="25">
        <v>0.27</v>
      </c>
      <c r="BC15" s="25">
        <v>0.14451094249481858</v>
      </c>
      <c r="BD15" s="21">
        <f t="shared" si="29"/>
        <v>0.41451094249481857</v>
      </c>
      <c r="BE15" s="22">
        <f t="shared" si="30"/>
        <v>796.0516846235993</v>
      </c>
      <c r="BF15" s="21">
        <v>0.27</v>
      </c>
      <c r="BG15" s="48">
        <v>0.0012447043945620964</v>
      </c>
      <c r="BH15" s="21">
        <f t="shared" si="31"/>
        <v>0.2712447043945621</v>
      </c>
      <c r="BI15" s="62">
        <f t="shared" si="32"/>
        <v>520.9146050015808</v>
      </c>
      <c r="BJ15" s="37">
        <f t="shared" si="33"/>
        <v>0.14326623810025646</v>
      </c>
      <c r="BK15" s="33">
        <f t="shared" si="34"/>
        <v>275.1370796220185</v>
      </c>
      <c r="BL15" s="25">
        <v>0.26000000000000023</v>
      </c>
      <c r="BM15" s="25">
        <v>0.07113763304879334</v>
      </c>
      <c r="BN15" s="21">
        <f t="shared" si="35"/>
        <v>0.33113763304879357</v>
      </c>
      <c r="BO15" s="22">
        <f t="shared" si="36"/>
        <v>635.9365787648861</v>
      </c>
      <c r="BP15" s="21">
        <v>0.26000000000000023</v>
      </c>
      <c r="BQ15" s="48">
        <v>0.01203867636210348</v>
      </c>
      <c r="BR15" s="21">
        <f t="shared" si="37"/>
        <v>0.2720386763621037</v>
      </c>
      <c r="BS15" s="62">
        <f t="shared" si="38"/>
        <v>522.4393964063657</v>
      </c>
      <c r="BT15" s="37">
        <f t="shared" si="39"/>
        <v>0.05909895668668985</v>
      </c>
      <c r="BU15" s="34">
        <f t="shared" si="40"/>
        <v>113.49718235852038</v>
      </c>
      <c r="BV15" s="37">
        <f t="shared" si="41"/>
        <v>2.8026975093968463</v>
      </c>
      <c r="BW15" s="82">
        <f t="shared" si="42"/>
        <v>5382.468458896268</v>
      </c>
      <c r="BX15" s="86">
        <v>1.33</v>
      </c>
      <c r="BY15" s="84">
        <v>2652.96</v>
      </c>
      <c r="BZ15" s="85">
        <f t="shared" si="43"/>
        <v>4.132697509396847</v>
      </c>
      <c r="CA15" s="84">
        <f t="shared" si="44"/>
        <v>8035.428458896268</v>
      </c>
      <c r="CB15" s="2"/>
      <c r="CD15" s="2"/>
    </row>
    <row r="16" spans="1:82" ht="16.5">
      <c r="A16" s="17" t="s">
        <v>15</v>
      </c>
      <c r="B16" s="18">
        <v>55.7</v>
      </c>
      <c r="C16" s="28">
        <v>1920.46</v>
      </c>
      <c r="D16" s="19">
        <v>0.48550000000000004</v>
      </c>
      <c r="E16" s="19">
        <v>0.418</v>
      </c>
      <c r="F16" s="19">
        <f t="shared" si="0"/>
        <v>0.9035</v>
      </c>
      <c r="G16" s="32">
        <f t="shared" si="45"/>
        <v>1735.13561</v>
      </c>
      <c r="H16" s="19">
        <v>0.48550000000000004</v>
      </c>
      <c r="I16" s="54">
        <v>0.02202015667263848</v>
      </c>
      <c r="J16" s="20">
        <f t="shared" si="1"/>
        <v>0.5075201566726385</v>
      </c>
      <c r="K16" s="70">
        <f t="shared" si="2"/>
        <v>974.6721600835353</v>
      </c>
      <c r="L16" s="33">
        <f t="shared" si="3"/>
        <v>0.39597984332736147</v>
      </c>
      <c r="M16" s="35">
        <f t="shared" si="4"/>
        <v>760.4634499164647</v>
      </c>
      <c r="N16" s="21">
        <v>0.9667999999999992</v>
      </c>
      <c r="O16" s="21">
        <v>0.98</v>
      </c>
      <c r="P16" s="21">
        <f t="shared" si="5"/>
        <v>1.9467999999999992</v>
      </c>
      <c r="Q16" s="22">
        <f t="shared" si="6"/>
        <v>3738.7515279999984</v>
      </c>
      <c r="R16" s="21">
        <v>0.9667999999999992</v>
      </c>
      <c r="S16" s="47">
        <v>0.02039809252819062</v>
      </c>
      <c r="T16" s="21">
        <f t="shared" si="7"/>
        <v>0.9871980925281898</v>
      </c>
      <c r="U16" s="62">
        <f t="shared" si="8"/>
        <v>1895.8744487766874</v>
      </c>
      <c r="V16" s="33">
        <f t="shared" si="9"/>
        <v>0.9596019074718094</v>
      </c>
      <c r="W16" s="35">
        <f t="shared" si="10"/>
        <v>1842.877079223311</v>
      </c>
      <c r="X16" s="21">
        <v>1.165</v>
      </c>
      <c r="Y16" s="58">
        <v>1.1781390381845651</v>
      </c>
      <c r="Z16" s="21">
        <f t="shared" si="11"/>
        <v>2.343139038184565</v>
      </c>
      <c r="AA16" s="22">
        <f t="shared" si="12"/>
        <v>4499.90479727193</v>
      </c>
      <c r="AB16" s="21">
        <v>1.165</v>
      </c>
      <c r="AC16" s="47">
        <v>0.10906375803562023</v>
      </c>
      <c r="AD16" s="21">
        <f t="shared" si="13"/>
        <v>1.2740637580356202</v>
      </c>
      <c r="AE16" s="62">
        <f t="shared" si="14"/>
        <v>2446.788484757087</v>
      </c>
      <c r="AF16" s="33">
        <f t="shared" si="15"/>
        <v>1.069075280148945</v>
      </c>
      <c r="AG16" s="35">
        <f t="shared" si="16"/>
        <v>2053.116312514843</v>
      </c>
      <c r="AH16" s="21">
        <v>1.6061999999999994</v>
      </c>
      <c r="AI16" s="21">
        <v>1.4778256612920226</v>
      </c>
      <c r="AJ16" s="21">
        <f t="shared" si="17"/>
        <v>3.084025661292022</v>
      </c>
      <c r="AK16" s="22">
        <f t="shared" si="18"/>
        <v>5922.747921484877</v>
      </c>
      <c r="AL16" s="21">
        <v>1.6061999999999994</v>
      </c>
      <c r="AM16" s="47">
        <v>0.04680897530473859</v>
      </c>
      <c r="AN16" s="21">
        <f t="shared" si="19"/>
        <v>1.653008975304738</v>
      </c>
      <c r="AO16" s="62">
        <f t="shared" si="20"/>
        <v>3174.537616713737</v>
      </c>
      <c r="AP16" s="33">
        <f t="shared" si="21"/>
        <v>1.4310166859872842</v>
      </c>
      <c r="AQ16" s="45">
        <f t="shared" si="22"/>
        <v>2748.2103047711403</v>
      </c>
      <c r="AR16" s="21">
        <v>0.8757999999999998</v>
      </c>
      <c r="AS16" s="21">
        <v>0.8881671900797419</v>
      </c>
      <c r="AT16" s="21">
        <f t="shared" si="23"/>
        <v>1.7639671900797418</v>
      </c>
      <c r="AU16" s="22">
        <f t="shared" si="24"/>
        <v>3387.628429860541</v>
      </c>
      <c r="AV16" s="21">
        <v>0.8757999999999998</v>
      </c>
      <c r="AW16" s="47">
        <v>0.07185215863982872</v>
      </c>
      <c r="AX16" s="21">
        <f t="shared" si="25"/>
        <v>0.9476521586398285</v>
      </c>
      <c r="AY16" s="62">
        <f t="shared" si="26"/>
        <v>1819.9280645814451</v>
      </c>
      <c r="AZ16" s="33">
        <f t="shared" si="27"/>
        <v>0.8163150314399132</v>
      </c>
      <c r="BA16" s="45">
        <f t="shared" si="28"/>
        <v>1567.7003652790959</v>
      </c>
      <c r="BB16" s="21">
        <v>0</v>
      </c>
      <c r="BC16" s="21">
        <v>0.259653532160045</v>
      </c>
      <c r="BD16" s="21">
        <f t="shared" si="29"/>
        <v>0.259653532160045</v>
      </c>
      <c r="BE16" s="22">
        <f t="shared" si="30"/>
        <v>498.65422237208</v>
      </c>
      <c r="BF16" s="21">
        <v>0</v>
      </c>
      <c r="BG16" s="47">
        <v>0.0022364527347454445</v>
      </c>
      <c r="BH16" s="21">
        <f t="shared" si="31"/>
        <v>0.0022364527347454445</v>
      </c>
      <c r="BI16" s="62">
        <f t="shared" si="32"/>
        <v>4.295018018969237</v>
      </c>
      <c r="BJ16" s="37">
        <f t="shared" si="33"/>
        <v>0.25741707942529957</v>
      </c>
      <c r="BK16" s="33">
        <f t="shared" si="34"/>
        <v>494.3592043531108</v>
      </c>
      <c r="BL16" s="21">
        <v>0</v>
      </c>
      <c r="BM16" s="21">
        <v>0.12781826325218673</v>
      </c>
      <c r="BN16" s="21">
        <f t="shared" si="35"/>
        <v>0.12781826325218673</v>
      </c>
      <c r="BO16" s="22">
        <f t="shared" si="36"/>
        <v>245.46986184529453</v>
      </c>
      <c r="BP16" s="21">
        <v>0</v>
      </c>
      <c r="BQ16" s="47">
        <v>0.021630783011908513</v>
      </c>
      <c r="BR16" s="21">
        <f t="shared" si="37"/>
        <v>0.021630783011908513</v>
      </c>
      <c r="BS16" s="62">
        <f t="shared" si="38"/>
        <v>41.54105354304983</v>
      </c>
      <c r="BT16" s="37">
        <f t="shared" si="39"/>
        <v>0.10618748024027821</v>
      </c>
      <c r="BU16" s="34">
        <f t="shared" si="40"/>
        <v>203.9288083022447</v>
      </c>
      <c r="BV16" s="37">
        <f t="shared" si="41"/>
        <v>5.035593308040891</v>
      </c>
      <c r="BW16" s="82">
        <f t="shared" si="42"/>
        <v>9670.65552436021</v>
      </c>
      <c r="BX16" s="86">
        <v>2.39</v>
      </c>
      <c r="BY16" s="84">
        <v>4766.76</v>
      </c>
      <c r="BZ16" s="85">
        <f t="shared" si="43"/>
        <v>7.425593308040892</v>
      </c>
      <c r="CA16" s="84">
        <f t="shared" si="44"/>
        <v>14437.41552436021</v>
      </c>
      <c r="CB16" s="2"/>
      <c r="CD16" s="2"/>
    </row>
    <row r="17" spans="1:82" ht="16.5">
      <c r="A17" s="17" t="s">
        <v>16</v>
      </c>
      <c r="B17" s="18">
        <v>77.1</v>
      </c>
      <c r="C17" s="28">
        <v>1920.46</v>
      </c>
      <c r="D17" s="19">
        <v>0.10379999999999967</v>
      </c>
      <c r="E17" s="19">
        <v>0.578795742438613</v>
      </c>
      <c r="F17" s="19">
        <f t="shared" si="0"/>
        <v>0.6825957424386127</v>
      </c>
      <c r="G17" s="32">
        <f t="shared" si="45"/>
        <v>1310.897819523658</v>
      </c>
      <c r="H17" s="19">
        <v>0.10379999999999967</v>
      </c>
      <c r="I17" s="54">
        <v>0.03048032458636313</v>
      </c>
      <c r="J17" s="20">
        <f t="shared" si="1"/>
        <v>0.1342803245863628</v>
      </c>
      <c r="K17" s="70">
        <f t="shared" si="2"/>
        <v>257.87999215512633</v>
      </c>
      <c r="L17" s="33">
        <f t="shared" si="3"/>
        <v>0.5483154178522498</v>
      </c>
      <c r="M17" s="35">
        <f t="shared" si="4"/>
        <v>1053.0178273685317</v>
      </c>
      <c r="N17" s="21">
        <v>0.46089999999999964</v>
      </c>
      <c r="O17" s="21">
        <v>1.3566236168194756</v>
      </c>
      <c r="P17" s="21">
        <f t="shared" si="5"/>
        <v>1.8175236168194753</v>
      </c>
      <c r="Q17" s="22">
        <f t="shared" si="6"/>
        <v>3490.4814051571298</v>
      </c>
      <c r="R17" s="21">
        <v>0.46089999999999964</v>
      </c>
      <c r="S17" s="47">
        <v>0.02823506165033207</v>
      </c>
      <c r="T17" s="21">
        <f t="shared" si="7"/>
        <v>0.4891350616503317</v>
      </c>
      <c r="U17" s="62">
        <f t="shared" si="8"/>
        <v>939.364320496996</v>
      </c>
      <c r="V17" s="33">
        <f t="shared" si="9"/>
        <v>1.3283885551691434</v>
      </c>
      <c r="W17" s="35">
        <f t="shared" si="10"/>
        <v>2551.1170846601335</v>
      </c>
      <c r="X17" s="21">
        <v>0.23600000000000065</v>
      </c>
      <c r="Y17" s="58">
        <v>1.6307813257456005</v>
      </c>
      <c r="Z17" s="21">
        <f t="shared" si="11"/>
        <v>1.8667813257456012</v>
      </c>
      <c r="AA17" s="22">
        <f t="shared" si="12"/>
        <v>3585.0788648413973</v>
      </c>
      <c r="AB17" s="21">
        <v>0.23600000000000065</v>
      </c>
      <c r="AC17" s="47">
        <v>0.15096617135630733</v>
      </c>
      <c r="AD17" s="21">
        <f t="shared" si="13"/>
        <v>0.38696617135630795</v>
      </c>
      <c r="AE17" s="62">
        <f t="shared" si="14"/>
        <v>743.1530534429352</v>
      </c>
      <c r="AF17" s="33">
        <f t="shared" si="15"/>
        <v>1.4798151543892932</v>
      </c>
      <c r="AG17" s="35">
        <f t="shared" si="16"/>
        <v>2841.925811398462</v>
      </c>
      <c r="AH17" s="21">
        <v>0.48299999999999965</v>
      </c>
      <c r="AI17" s="21">
        <v>2.0456078722731585</v>
      </c>
      <c r="AJ17" s="21">
        <f t="shared" si="17"/>
        <v>2.528607872273158</v>
      </c>
      <c r="AK17" s="22">
        <f t="shared" si="18"/>
        <v>4856.09027438571</v>
      </c>
      <c r="AL17" s="21">
        <v>0.48299999999999965</v>
      </c>
      <c r="AM17" s="47">
        <v>0.06479303403941374</v>
      </c>
      <c r="AN17" s="21">
        <f t="shared" si="19"/>
        <v>0.5477930340394134</v>
      </c>
      <c r="AO17" s="62">
        <f t="shared" si="20"/>
        <v>1052.014610151332</v>
      </c>
      <c r="AP17" s="33">
        <f t="shared" si="21"/>
        <v>1.9808148382337447</v>
      </c>
      <c r="AQ17" s="45">
        <f t="shared" si="22"/>
        <v>3804.0756642343777</v>
      </c>
      <c r="AR17" s="21">
        <v>0.5810000000000004</v>
      </c>
      <c r="AS17" s="21">
        <v>1.2294019812414378</v>
      </c>
      <c r="AT17" s="21">
        <f t="shared" si="23"/>
        <v>1.8104019812414383</v>
      </c>
      <c r="AU17" s="22">
        <f t="shared" si="24"/>
        <v>3476.8045888949327</v>
      </c>
      <c r="AV17" s="21">
        <v>0.5810000000000004</v>
      </c>
      <c r="AW17" s="47">
        <v>0.09945783538834459</v>
      </c>
      <c r="AX17" s="21">
        <f t="shared" si="25"/>
        <v>0.680457835388345</v>
      </c>
      <c r="AY17" s="62">
        <f t="shared" si="26"/>
        <v>1306.7920545499012</v>
      </c>
      <c r="AZ17" s="33">
        <f t="shared" si="27"/>
        <v>1.1299441458530932</v>
      </c>
      <c r="BA17" s="45">
        <f t="shared" si="28"/>
        <v>2170.012534345032</v>
      </c>
      <c r="BB17" s="21">
        <v>0.4369999999999994</v>
      </c>
      <c r="BC17" s="21">
        <v>0.3594126989145326</v>
      </c>
      <c r="BD17" s="21">
        <f t="shared" si="29"/>
        <v>0.7964126989145319</v>
      </c>
      <c r="BE17" s="22">
        <f t="shared" si="30"/>
        <v>1529.478731757402</v>
      </c>
      <c r="BF17" s="21">
        <v>0.4369999999999994</v>
      </c>
      <c r="BG17" s="47">
        <v>0.0030957002845399236</v>
      </c>
      <c r="BH17" s="21">
        <f t="shared" si="31"/>
        <v>0.4400957002845393</v>
      </c>
      <c r="BI17" s="62">
        <f t="shared" si="32"/>
        <v>845.1861885684464</v>
      </c>
      <c r="BJ17" s="37">
        <f t="shared" si="33"/>
        <v>0.3563169986299926</v>
      </c>
      <c r="BK17" s="33">
        <f t="shared" si="34"/>
        <v>684.2925431889557</v>
      </c>
      <c r="BL17" s="21">
        <v>0.25</v>
      </c>
      <c r="BM17" s="21">
        <v>0.17692617767941823</v>
      </c>
      <c r="BN17" s="21">
        <f t="shared" si="35"/>
        <v>0.4269261776794182</v>
      </c>
      <c r="BO17" s="22">
        <f t="shared" si="36"/>
        <v>819.8946471862155</v>
      </c>
      <c r="BP17" s="21">
        <v>0.25</v>
      </c>
      <c r="BQ17" s="47">
        <v>0.02994135314574769</v>
      </c>
      <c r="BR17" s="21">
        <f t="shared" si="37"/>
        <v>0.2799413531457477</v>
      </c>
      <c r="BS17" s="62">
        <f t="shared" si="38"/>
        <v>537.6161710622827</v>
      </c>
      <c r="BT17" s="37">
        <f t="shared" si="39"/>
        <v>0.1469848245336705</v>
      </c>
      <c r="BU17" s="34">
        <f t="shared" si="40"/>
        <v>282.2784761239328</v>
      </c>
      <c r="BV17" s="37">
        <f t="shared" si="41"/>
        <v>6.970579934661187</v>
      </c>
      <c r="BW17" s="82">
        <f t="shared" si="42"/>
        <v>13386.719941319423</v>
      </c>
      <c r="BX17" s="86">
        <v>3.309</v>
      </c>
      <c r="BY17" s="84">
        <v>6598.16</v>
      </c>
      <c r="BZ17" s="85">
        <f t="shared" si="43"/>
        <v>10.279579934661188</v>
      </c>
      <c r="CA17" s="84">
        <f t="shared" si="44"/>
        <v>19984.87994131942</v>
      </c>
      <c r="CB17" s="2"/>
      <c r="CD17" s="2"/>
    </row>
    <row r="18" spans="1:82" ht="16.5">
      <c r="A18" s="17" t="s">
        <v>17</v>
      </c>
      <c r="B18" s="18">
        <v>59.2</v>
      </c>
      <c r="C18" s="28">
        <v>1920.46</v>
      </c>
      <c r="D18" s="19">
        <v>0.4676</v>
      </c>
      <c r="E18" s="19">
        <v>0.444</v>
      </c>
      <c r="F18" s="19">
        <f t="shared" si="0"/>
        <v>0.9116</v>
      </c>
      <c r="G18" s="32">
        <f t="shared" si="45"/>
        <v>1750.6913359999999</v>
      </c>
      <c r="H18" s="19">
        <v>0.4676</v>
      </c>
      <c r="I18" s="54">
        <v>0.023403828994976623</v>
      </c>
      <c r="J18" s="20">
        <f t="shared" si="1"/>
        <v>0.49100382899497663</v>
      </c>
      <c r="K18" s="70">
        <f t="shared" si="2"/>
        <v>942.9532134316928</v>
      </c>
      <c r="L18" s="33">
        <f t="shared" si="3"/>
        <v>0.42059617100502333</v>
      </c>
      <c r="M18" s="35">
        <f t="shared" si="4"/>
        <v>807.7381225683071</v>
      </c>
      <c r="N18" s="21">
        <v>0.9539999999999997</v>
      </c>
      <c r="O18" s="21">
        <v>1.042</v>
      </c>
      <c r="P18" s="21">
        <f t="shared" si="5"/>
        <v>1.9959999999999998</v>
      </c>
      <c r="Q18" s="22">
        <f t="shared" si="6"/>
        <v>3833.2381599999994</v>
      </c>
      <c r="R18" s="21">
        <v>0.9539999999999997</v>
      </c>
      <c r="S18" s="47">
        <v>0.021679839814522164</v>
      </c>
      <c r="T18" s="21">
        <f t="shared" si="7"/>
        <v>0.9756798398145219</v>
      </c>
      <c r="U18" s="62">
        <f t="shared" si="8"/>
        <v>1873.7541051701967</v>
      </c>
      <c r="V18" s="33">
        <f t="shared" si="9"/>
        <v>1.0203201601854779</v>
      </c>
      <c r="W18" s="35">
        <f t="shared" si="10"/>
        <v>1959.4840548298027</v>
      </c>
      <c r="X18" s="21">
        <v>1.143</v>
      </c>
      <c r="Y18" s="58">
        <v>1.2521693188604353</v>
      </c>
      <c r="Z18" s="21">
        <f t="shared" si="11"/>
        <v>2.395169318860435</v>
      </c>
      <c r="AA18" s="22">
        <f t="shared" si="12"/>
        <v>4599.826870098711</v>
      </c>
      <c r="AB18" s="21">
        <v>1.143</v>
      </c>
      <c r="AC18" s="47">
        <v>0.11591695647591953</v>
      </c>
      <c r="AD18" s="21">
        <f t="shared" si="13"/>
        <v>1.2589169564759195</v>
      </c>
      <c r="AE18" s="62">
        <f t="shared" si="14"/>
        <v>2417.6996582337442</v>
      </c>
      <c r="AF18" s="33">
        <f t="shared" si="15"/>
        <v>1.1362523623845155</v>
      </c>
      <c r="AG18" s="35">
        <f t="shared" si="16"/>
        <v>2182.1272118649667</v>
      </c>
      <c r="AH18" s="21">
        <v>1.5820000000000007</v>
      </c>
      <c r="AI18" s="21">
        <v>1.570687237854358</v>
      </c>
      <c r="AJ18" s="21">
        <f t="shared" si="17"/>
        <v>3.1526872378543587</v>
      </c>
      <c r="AK18" s="22">
        <f t="shared" si="18"/>
        <v>6054.609732809782</v>
      </c>
      <c r="AL18" s="21">
        <v>1.5820000000000007</v>
      </c>
      <c r="AM18" s="47">
        <v>0.04975029332209201</v>
      </c>
      <c r="AN18" s="21">
        <f t="shared" si="19"/>
        <v>1.6317502933220926</v>
      </c>
      <c r="AO18" s="62">
        <f t="shared" si="20"/>
        <v>3133.711168313346</v>
      </c>
      <c r="AP18" s="33">
        <f t="shared" si="21"/>
        <v>1.520936944532266</v>
      </c>
      <c r="AQ18" s="45">
        <f t="shared" si="22"/>
        <v>2920.898564496436</v>
      </c>
      <c r="AR18" s="21">
        <v>0.9100000000000001</v>
      </c>
      <c r="AS18" s="21">
        <v>0.943976618540767</v>
      </c>
      <c r="AT18" s="21">
        <f t="shared" si="23"/>
        <v>1.8539766185407671</v>
      </c>
      <c r="AU18" s="22">
        <f t="shared" si="24"/>
        <v>3560.487936842802</v>
      </c>
      <c r="AV18" s="21">
        <v>0.9100000000000001</v>
      </c>
      <c r="AW18" s="47">
        <v>0.07636710577159533</v>
      </c>
      <c r="AX18" s="21">
        <f t="shared" si="25"/>
        <v>0.9863671057715955</v>
      </c>
      <c r="AY18" s="62">
        <f t="shared" si="26"/>
        <v>1894.2785719501182</v>
      </c>
      <c r="AZ18" s="33">
        <f t="shared" si="27"/>
        <v>0.8676095127691716</v>
      </c>
      <c r="BA18" s="45">
        <f t="shared" si="28"/>
        <v>1666.2093648926837</v>
      </c>
      <c r="BB18" s="21">
        <v>0.18499999999999872</v>
      </c>
      <c r="BC18" s="21">
        <v>0.27596928373204066</v>
      </c>
      <c r="BD18" s="21">
        <f t="shared" si="29"/>
        <v>0.4609692837320394</v>
      </c>
      <c r="BE18" s="22">
        <f t="shared" si="30"/>
        <v>885.2730706360323</v>
      </c>
      <c r="BF18" s="21">
        <v>0.18499999999999872</v>
      </c>
      <c r="BG18" s="47">
        <v>0.002376983876066971</v>
      </c>
      <c r="BH18" s="21">
        <f t="shared" si="31"/>
        <v>0.1873769838760657</v>
      </c>
      <c r="BI18" s="62">
        <f t="shared" si="32"/>
        <v>359.85000245462913</v>
      </c>
      <c r="BJ18" s="37">
        <f t="shared" si="33"/>
        <v>0.27359229985597366</v>
      </c>
      <c r="BK18" s="33">
        <f t="shared" si="34"/>
        <v>525.4230681814032</v>
      </c>
      <c r="BL18" s="21">
        <v>0.23399999999999999</v>
      </c>
      <c r="BM18" s="21">
        <v>0.13584993149963115</v>
      </c>
      <c r="BN18" s="21">
        <f t="shared" si="35"/>
        <v>0.36984993149963113</v>
      </c>
      <c r="BO18" s="22">
        <f t="shared" si="36"/>
        <v>710.2819994477816</v>
      </c>
      <c r="BP18" s="21">
        <v>0.23399999999999999</v>
      </c>
      <c r="BQ18" s="47">
        <v>0.022989988407629874</v>
      </c>
      <c r="BR18" s="21">
        <f t="shared" si="37"/>
        <v>0.2569899884076299</v>
      </c>
      <c r="BS18" s="62">
        <f t="shared" si="38"/>
        <v>493.5389931373169</v>
      </c>
      <c r="BT18" s="37">
        <f t="shared" si="39"/>
        <v>0.11285994309200126</v>
      </c>
      <c r="BU18" s="34">
        <f t="shared" si="40"/>
        <v>216.7430063104647</v>
      </c>
      <c r="BV18" s="37">
        <f t="shared" si="41"/>
        <v>5.35216739382443</v>
      </c>
      <c r="BW18" s="82">
        <f t="shared" si="42"/>
        <v>10278.623393144062</v>
      </c>
      <c r="BX18" s="86">
        <v>2.54</v>
      </c>
      <c r="BY18" s="84">
        <v>5066.29</v>
      </c>
      <c r="BZ18" s="85">
        <f t="shared" si="43"/>
        <v>7.89216739382443</v>
      </c>
      <c r="CA18" s="84">
        <f t="shared" si="44"/>
        <v>15344.913393144063</v>
      </c>
      <c r="CB18" s="2"/>
      <c r="CD18" s="2"/>
    </row>
    <row r="19" spans="1:82" ht="16.5">
      <c r="A19" s="26" t="s">
        <v>18</v>
      </c>
      <c r="B19" s="18">
        <v>31.1</v>
      </c>
      <c r="C19" s="28">
        <v>1920.46</v>
      </c>
      <c r="D19" s="19">
        <v>0.12380000000000013</v>
      </c>
      <c r="E19" s="19">
        <v>0.23347013735202163</v>
      </c>
      <c r="F19" s="19">
        <f t="shared" si="0"/>
        <v>0.35727013735202173</v>
      </c>
      <c r="G19" s="32">
        <f t="shared" si="45"/>
        <v>686.1230079790637</v>
      </c>
      <c r="H19" s="19">
        <v>0.12380000000000013</v>
      </c>
      <c r="I19" s="54">
        <v>0.012294916921347517</v>
      </c>
      <c r="J19" s="20">
        <f t="shared" si="1"/>
        <v>0.13609491692134765</v>
      </c>
      <c r="K19" s="70">
        <f t="shared" si="2"/>
        <v>261.3648441507713</v>
      </c>
      <c r="L19" s="33">
        <f t="shared" si="3"/>
        <v>0.22117522043067409</v>
      </c>
      <c r="M19" s="35">
        <f t="shared" si="4"/>
        <v>424.75816382829237</v>
      </c>
      <c r="N19" s="27">
        <v>0.15319999999999978</v>
      </c>
      <c r="O19" s="27">
        <v>0.5472243123616822</v>
      </c>
      <c r="P19" s="21">
        <f t="shared" si="5"/>
        <v>0.700424312361682</v>
      </c>
      <c r="Q19" s="22">
        <f t="shared" si="6"/>
        <v>1345.1368749181158</v>
      </c>
      <c r="R19" s="27">
        <v>0.15319999999999978</v>
      </c>
      <c r="S19" s="49">
        <v>0.011389240172831746</v>
      </c>
      <c r="T19" s="21">
        <f t="shared" si="7"/>
        <v>0.16458924017283152</v>
      </c>
      <c r="U19" s="62">
        <f t="shared" si="8"/>
        <v>316.08705218231603</v>
      </c>
      <c r="V19" s="33">
        <f t="shared" si="9"/>
        <v>0.5358350721888505</v>
      </c>
      <c r="W19" s="35">
        <f t="shared" si="10"/>
        <v>1029.0498227357998</v>
      </c>
      <c r="X19" s="27">
        <v>0.028000000000000025</v>
      </c>
      <c r="Y19" s="58">
        <v>0.6578119225770193</v>
      </c>
      <c r="Z19" s="21">
        <f t="shared" si="11"/>
        <v>0.6858119225770193</v>
      </c>
      <c r="AA19" s="22">
        <f t="shared" si="12"/>
        <v>1317.0743648322625</v>
      </c>
      <c r="AB19" s="27">
        <v>0.028000000000000025</v>
      </c>
      <c r="AC19" s="49">
        <v>0.060895563283802315</v>
      </c>
      <c r="AD19" s="21">
        <f t="shared" si="13"/>
        <v>0.08889556328380234</v>
      </c>
      <c r="AE19" s="62">
        <f t="shared" si="14"/>
        <v>170.72037346401103</v>
      </c>
      <c r="AF19" s="33">
        <f t="shared" si="15"/>
        <v>0.596916359293217</v>
      </c>
      <c r="AG19" s="35">
        <f t="shared" si="16"/>
        <v>1146.3539913682514</v>
      </c>
      <c r="AH19" s="27">
        <v>0.2779999999999998</v>
      </c>
      <c r="AI19" s="27">
        <v>0.8251414374538941</v>
      </c>
      <c r="AJ19" s="21">
        <f t="shared" si="17"/>
        <v>1.103141437453894</v>
      </c>
      <c r="AK19" s="22">
        <f t="shared" si="18"/>
        <v>2118.5390049727052</v>
      </c>
      <c r="AL19" s="21">
        <v>0.2779999999999998</v>
      </c>
      <c r="AM19" s="49">
        <v>0.026135711525626038</v>
      </c>
      <c r="AN19" s="21">
        <f t="shared" si="19"/>
        <v>0.30413571152562585</v>
      </c>
      <c r="AO19" s="62">
        <f t="shared" si="20"/>
        <v>584.0804685565034</v>
      </c>
      <c r="AP19" s="33">
        <f t="shared" si="21"/>
        <v>0.7990057259282681</v>
      </c>
      <c r="AQ19" s="45">
        <f t="shared" si="22"/>
        <v>1534.4585364162017</v>
      </c>
      <c r="AR19" s="27">
        <v>0.28600000000000003</v>
      </c>
      <c r="AS19" s="27">
        <v>0.49590663575367994</v>
      </c>
      <c r="AT19" s="21">
        <f t="shared" si="23"/>
        <v>0.7819066357536799</v>
      </c>
      <c r="AU19" s="22">
        <f t="shared" si="24"/>
        <v>1501.6204176995122</v>
      </c>
      <c r="AV19" s="21">
        <v>0.28600000000000003</v>
      </c>
      <c r="AW19" s="49">
        <v>0.04011853022798336</v>
      </c>
      <c r="AX19" s="21">
        <f t="shared" si="25"/>
        <v>0.32611853022798337</v>
      </c>
      <c r="AY19" s="62">
        <f t="shared" si="26"/>
        <v>626.297592561633</v>
      </c>
      <c r="AZ19" s="33">
        <f t="shared" si="27"/>
        <v>0.45578810552569654</v>
      </c>
      <c r="BA19" s="45">
        <f t="shared" si="28"/>
        <v>875.3228251378792</v>
      </c>
      <c r="BB19" s="27">
        <v>0.2430000000000003</v>
      </c>
      <c r="BC19" s="27">
        <v>0.14497710682544704</v>
      </c>
      <c r="BD19" s="21">
        <f t="shared" si="29"/>
        <v>0.38797710682544734</v>
      </c>
      <c r="BE19" s="22">
        <f t="shared" si="30"/>
        <v>745.0945145739986</v>
      </c>
      <c r="BF19" s="21">
        <v>0.2430000000000003</v>
      </c>
      <c r="BG19" s="49">
        <v>0.0012487195700284259</v>
      </c>
      <c r="BH19" s="21">
        <f t="shared" si="31"/>
        <v>0.24424871957002872</v>
      </c>
      <c r="BI19" s="62">
        <f t="shared" si="32"/>
        <v>469.0698959854574</v>
      </c>
      <c r="BJ19" s="37">
        <f t="shared" si="33"/>
        <v>0.14372838725541862</v>
      </c>
      <c r="BK19" s="33">
        <f t="shared" si="34"/>
        <v>276.0246185885412</v>
      </c>
      <c r="BL19" s="27">
        <v>0.21199999999999974</v>
      </c>
      <c r="BM19" s="27">
        <v>0.0713671092844346</v>
      </c>
      <c r="BN19" s="21">
        <f t="shared" si="35"/>
        <v>0.2833671092844343</v>
      </c>
      <c r="BO19" s="22">
        <f t="shared" si="36"/>
        <v>544.1951986963848</v>
      </c>
      <c r="BP19" s="21">
        <v>0.21199999999999974</v>
      </c>
      <c r="BQ19" s="49">
        <v>0.012077510801981235</v>
      </c>
      <c r="BR19" s="21">
        <f t="shared" si="37"/>
        <v>0.224077510801981</v>
      </c>
      <c r="BS19" s="62">
        <f t="shared" si="38"/>
        <v>430.3318963947724</v>
      </c>
      <c r="BT19" s="37">
        <f t="shared" si="39"/>
        <v>0.059289598482453326</v>
      </c>
      <c r="BU19" s="34">
        <f t="shared" si="40"/>
        <v>113.86330230161235</v>
      </c>
      <c r="BV19" s="37">
        <f t="shared" si="41"/>
        <v>2.811738469104579</v>
      </c>
      <c r="BW19" s="82">
        <f t="shared" si="42"/>
        <v>5399.83126037658</v>
      </c>
      <c r="BX19" s="86">
        <v>1.335</v>
      </c>
      <c r="BY19" s="84">
        <v>2661.51</v>
      </c>
      <c r="BZ19" s="85">
        <f t="shared" si="43"/>
        <v>4.146738469104578</v>
      </c>
      <c r="CA19" s="84">
        <f t="shared" si="44"/>
        <v>8061.34126037658</v>
      </c>
      <c r="CB19" s="2"/>
      <c r="CD19" s="2"/>
    </row>
    <row r="20" spans="1:82" ht="16.5">
      <c r="A20" s="17" t="s">
        <v>19</v>
      </c>
      <c r="B20" s="18">
        <v>31</v>
      </c>
      <c r="C20" s="28">
        <v>1920.46</v>
      </c>
      <c r="D20" s="19">
        <v>0.023800000000000043</v>
      </c>
      <c r="E20" s="19">
        <v>0.23271942951487684</v>
      </c>
      <c r="F20" s="19">
        <f t="shared" si="0"/>
        <v>0.2565194295148769</v>
      </c>
      <c r="G20" s="32">
        <f t="shared" si="45"/>
        <v>492.6353036061405</v>
      </c>
      <c r="H20" s="19">
        <v>0.023800000000000043</v>
      </c>
      <c r="I20" s="54">
        <v>0.012255383426423568</v>
      </c>
      <c r="J20" s="20">
        <f t="shared" si="1"/>
        <v>0.036055383426423615</v>
      </c>
      <c r="K20" s="70">
        <f t="shared" si="2"/>
        <v>69.2429216551095</v>
      </c>
      <c r="L20" s="33">
        <f t="shared" si="3"/>
        <v>0.22046404608845327</v>
      </c>
      <c r="M20" s="35">
        <f t="shared" si="4"/>
        <v>423.392381951031</v>
      </c>
      <c r="N20" s="21">
        <v>0.08539999999999992</v>
      </c>
      <c r="O20" s="21">
        <v>0.5454647486563392</v>
      </c>
      <c r="P20" s="21">
        <f t="shared" si="5"/>
        <v>0.6308647486563391</v>
      </c>
      <c r="Q20" s="22">
        <f t="shared" si="6"/>
        <v>1211.550515204553</v>
      </c>
      <c r="R20" s="21">
        <v>0.08539999999999992</v>
      </c>
      <c r="S20" s="47">
        <v>0.011352618821793701</v>
      </c>
      <c r="T20" s="21">
        <f t="shared" si="7"/>
        <v>0.09675261882179362</v>
      </c>
      <c r="U20" s="62">
        <f t="shared" si="8"/>
        <v>185.80953434250176</v>
      </c>
      <c r="V20" s="33">
        <f t="shared" si="9"/>
        <v>0.5341121298345455</v>
      </c>
      <c r="W20" s="35">
        <f t="shared" si="10"/>
        <v>1025.7409808620512</v>
      </c>
      <c r="X20" s="21">
        <v>0.05700000000000005</v>
      </c>
      <c r="Y20" s="58">
        <v>0.6556967717005657</v>
      </c>
      <c r="Z20" s="21">
        <f t="shared" si="11"/>
        <v>0.7126967717005658</v>
      </c>
      <c r="AA20" s="22">
        <f t="shared" si="12"/>
        <v>1368.7056421800685</v>
      </c>
      <c r="AB20" s="21">
        <v>0.05700000000000005</v>
      </c>
      <c r="AC20" s="47">
        <v>0.060699757614079475</v>
      </c>
      <c r="AD20" s="21">
        <f t="shared" si="13"/>
        <v>0.11769975761407953</v>
      </c>
      <c r="AE20" s="62">
        <f t="shared" si="14"/>
        <v>226.03767650753517</v>
      </c>
      <c r="AF20" s="33">
        <f t="shared" si="15"/>
        <v>0.5949970140864862</v>
      </c>
      <c r="AG20" s="35">
        <f t="shared" si="16"/>
        <v>1142.6679656725332</v>
      </c>
      <c r="AH20" s="21">
        <v>0.05009999999999992</v>
      </c>
      <c r="AI20" s="21">
        <v>0.8224882495521131</v>
      </c>
      <c r="AJ20" s="21">
        <f t="shared" si="17"/>
        <v>0.872588249552113</v>
      </c>
      <c r="AK20" s="22">
        <f t="shared" si="18"/>
        <v>1675.770829734851</v>
      </c>
      <c r="AL20" s="21">
        <v>0.05009999999999992</v>
      </c>
      <c r="AM20" s="47">
        <v>0.026051673867987367</v>
      </c>
      <c r="AN20" s="21">
        <f t="shared" si="19"/>
        <v>0.0761516738679873</v>
      </c>
      <c r="AO20" s="62">
        <f t="shared" si="20"/>
        <v>146.2462435965149</v>
      </c>
      <c r="AP20" s="33">
        <f t="shared" si="21"/>
        <v>0.7964365756841257</v>
      </c>
      <c r="AQ20" s="45">
        <f t="shared" si="22"/>
        <v>1529.5245861383362</v>
      </c>
      <c r="AR20" s="21">
        <v>0.05790000000000006</v>
      </c>
      <c r="AS20" s="21">
        <v>0.4943120806547935</v>
      </c>
      <c r="AT20" s="21">
        <f t="shared" si="23"/>
        <v>0.5522120806547935</v>
      </c>
      <c r="AU20" s="22">
        <f t="shared" si="24"/>
        <v>1060.5012124143047</v>
      </c>
      <c r="AV20" s="21">
        <v>0.05790000000000006</v>
      </c>
      <c r="AW20" s="47">
        <v>0.03998953173850431</v>
      </c>
      <c r="AX20" s="21">
        <f t="shared" si="25"/>
        <v>0.09788953173850437</v>
      </c>
      <c r="AY20" s="62">
        <f t="shared" si="26"/>
        <v>187.9929301225281</v>
      </c>
      <c r="AZ20" s="33">
        <f t="shared" si="27"/>
        <v>0.4543225489162892</v>
      </c>
      <c r="BA20" s="45">
        <f t="shared" si="28"/>
        <v>872.5082822917766</v>
      </c>
      <c r="BB20" s="21">
        <v>0.02300000000000002</v>
      </c>
      <c r="BC20" s="21">
        <v>0.14451094249481858</v>
      </c>
      <c r="BD20" s="21">
        <f t="shared" si="29"/>
        <v>0.1675109424948186</v>
      </c>
      <c r="BE20" s="22">
        <f t="shared" si="30"/>
        <v>321.69806462359935</v>
      </c>
      <c r="BF20" s="21">
        <v>0.02300000000000002</v>
      </c>
      <c r="BG20" s="47">
        <v>0.0012447043945620964</v>
      </c>
      <c r="BH20" s="21">
        <f t="shared" si="31"/>
        <v>0.024244704394562118</v>
      </c>
      <c r="BI20" s="62">
        <f t="shared" si="32"/>
        <v>46.56098500158077</v>
      </c>
      <c r="BJ20" s="37">
        <f t="shared" si="33"/>
        <v>0.1432662381002565</v>
      </c>
      <c r="BK20" s="33">
        <f t="shared" si="34"/>
        <v>275.1370796220186</v>
      </c>
      <c r="BL20" s="21">
        <v>0</v>
      </c>
      <c r="BM20" s="21">
        <v>0.07113763304879334</v>
      </c>
      <c r="BN20" s="21">
        <f t="shared" si="35"/>
        <v>0.07113763304879334</v>
      </c>
      <c r="BO20" s="22">
        <f t="shared" si="36"/>
        <v>136.61697876488566</v>
      </c>
      <c r="BP20" s="21">
        <v>0</v>
      </c>
      <c r="BQ20" s="47">
        <v>0.01203867636210348</v>
      </c>
      <c r="BR20" s="21">
        <f t="shared" si="37"/>
        <v>0.01203867636210348</v>
      </c>
      <c r="BS20" s="62">
        <f t="shared" si="38"/>
        <v>23.11979640636525</v>
      </c>
      <c r="BT20" s="37">
        <f t="shared" si="39"/>
        <v>0.05909895668668985</v>
      </c>
      <c r="BU20" s="34">
        <f t="shared" si="40"/>
        <v>113.4971823585204</v>
      </c>
      <c r="BV20" s="37">
        <f t="shared" si="41"/>
        <v>2.8026975093968463</v>
      </c>
      <c r="BW20" s="82">
        <f t="shared" si="42"/>
        <v>5382.468458896267</v>
      </c>
      <c r="BX20" s="86">
        <v>1.33</v>
      </c>
      <c r="BY20" s="84">
        <v>2652.96</v>
      </c>
      <c r="BZ20" s="85">
        <f t="shared" si="43"/>
        <v>4.132697509396847</v>
      </c>
      <c r="CA20" s="84">
        <f t="shared" si="44"/>
        <v>8035.428458896267</v>
      </c>
      <c r="CB20" s="2"/>
      <c r="CD20" s="2"/>
    </row>
    <row r="21" spans="1:82" ht="16.5">
      <c r="A21" s="17" t="s">
        <v>20</v>
      </c>
      <c r="B21" s="18">
        <v>55.7</v>
      </c>
      <c r="C21" s="28">
        <v>1920.46</v>
      </c>
      <c r="D21" s="19">
        <v>0.34550000000000036</v>
      </c>
      <c r="E21" s="19">
        <v>0.4181442652896336</v>
      </c>
      <c r="F21" s="19">
        <f t="shared" si="0"/>
        <v>0.763644265289634</v>
      </c>
      <c r="G21" s="32">
        <f t="shared" si="45"/>
        <v>1466.5482657181306</v>
      </c>
      <c r="H21" s="19">
        <v>0.34550000000000036</v>
      </c>
      <c r="I21" s="54">
        <v>0.02202015667263848</v>
      </c>
      <c r="J21" s="20">
        <f t="shared" si="1"/>
        <v>0.3675201566726388</v>
      </c>
      <c r="K21" s="70">
        <f t="shared" si="2"/>
        <v>705.807760083536</v>
      </c>
      <c r="L21" s="33">
        <f t="shared" si="3"/>
        <v>0.3961241086169952</v>
      </c>
      <c r="M21" s="35">
        <f t="shared" si="4"/>
        <v>760.7405056345946</v>
      </c>
      <c r="N21" s="21">
        <v>0.6441999999999997</v>
      </c>
      <c r="O21" s="21">
        <v>0.9800769838760676</v>
      </c>
      <c r="P21" s="21">
        <f t="shared" si="5"/>
        <v>1.6242769838760673</v>
      </c>
      <c r="Q21" s="22">
        <f t="shared" si="6"/>
        <v>3119.3589764546323</v>
      </c>
      <c r="R21" s="21">
        <v>0.6441999999999997</v>
      </c>
      <c r="S21" s="47">
        <v>0.02039809252819062</v>
      </c>
      <c r="T21" s="21">
        <f t="shared" si="7"/>
        <v>0.6645980925281902</v>
      </c>
      <c r="U21" s="62">
        <f t="shared" si="8"/>
        <v>1276.3340527766882</v>
      </c>
      <c r="V21" s="33">
        <f t="shared" si="9"/>
        <v>0.9596788913478771</v>
      </c>
      <c r="W21" s="35">
        <f t="shared" si="10"/>
        <v>1843.0249236779441</v>
      </c>
      <c r="X21" s="21">
        <v>0.24700000000000075</v>
      </c>
      <c r="Y21" s="58">
        <v>1.1781390381845651</v>
      </c>
      <c r="Z21" s="21">
        <f t="shared" si="11"/>
        <v>1.4251390381845659</v>
      </c>
      <c r="AA21" s="22">
        <f t="shared" si="12"/>
        <v>2736.9225172719316</v>
      </c>
      <c r="AB21" s="21">
        <v>0.24700000000000075</v>
      </c>
      <c r="AC21" s="47">
        <v>0.10906375803562023</v>
      </c>
      <c r="AD21" s="21">
        <f t="shared" si="13"/>
        <v>0.35606375803562096</v>
      </c>
      <c r="AE21" s="62">
        <f t="shared" si="14"/>
        <v>683.8062047570886</v>
      </c>
      <c r="AF21" s="33">
        <f t="shared" si="15"/>
        <v>1.069075280148945</v>
      </c>
      <c r="AG21" s="35">
        <f t="shared" si="16"/>
        <v>2053.1163125148432</v>
      </c>
      <c r="AH21" s="21">
        <v>0.2839999999999998</v>
      </c>
      <c r="AI21" s="21">
        <v>1.4778256612920226</v>
      </c>
      <c r="AJ21" s="21">
        <f t="shared" si="17"/>
        <v>1.7618256612920224</v>
      </c>
      <c r="AK21" s="22">
        <f t="shared" si="18"/>
        <v>3383.5157094848773</v>
      </c>
      <c r="AL21" s="21">
        <v>0.2839999999999998</v>
      </c>
      <c r="AM21" s="47">
        <v>0.04680897530473859</v>
      </c>
      <c r="AN21" s="21">
        <f t="shared" si="19"/>
        <v>0.3308089753047384</v>
      </c>
      <c r="AO21" s="62">
        <f t="shared" si="20"/>
        <v>635.305404713738</v>
      </c>
      <c r="AP21" s="33">
        <f t="shared" si="21"/>
        <v>1.431016685987284</v>
      </c>
      <c r="AQ21" s="45">
        <f t="shared" si="22"/>
        <v>2748.2103047711394</v>
      </c>
      <c r="AR21" s="21">
        <v>0.44099999999999984</v>
      </c>
      <c r="AS21" s="21">
        <v>0.8881671900797419</v>
      </c>
      <c r="AT21" s="21">
        <f t="shared" si="23"/>
        <v>1.3291671900797417</v>
      </c>
      <c r="AU21" s="22">
        <f t="shared" si="24"/>
        <v>2552.612421860541</v>
      </c>
      <c r="AV21" s="21">
        <v>0.44099999999999984</v>
      </c>
      <c r="AW21" s="47">
        <v>0.07185215863982872</v>
      </c>
      <c r="AX21" s="21">
        <f t="shared" si="25"/>
        <v>0.5128521586398286</v>
      </c>
      <c r="AY21" s="62">
        <f t="shared" si="26"/>
        <v>984.9120565814452</v>
      </c>
      <c r="AZ21" s="33">
        <f t="shared" si="27"/>
        <v>0.8163150314399131</v>
      </c>
      <c r="BA21" s="45">
        <f t="shared" si="28"/>
        <v>1567.7003652790959</v>
      </c>
      <c r="BB21" s="21">
        <v>0.5200000000000005</v>
      </c>
      <c r="BC21" s="21">
        <v>0.259653532160045</v>
      </c>
      <c r="BD21" s="21">
        <f t="shared" si="29"/>
        <v>0.7796535321600455</v>
      </c>
      <c r="BE21" s="22">
        <f t="shared" si="30"/>
        <v>1497.293422372081</v>
      </c>
      <c r="BF21" s="21">
        <v>0.5200000000000005</v>
      </c>
      <c r="BG21" s="47">
        <v>0.0022364527347454445</v>
      </c>
      <c r="BH21" s="21">
        <f t="shared" si="31"/>
        <v>0.522236452734746</v>
      </c>
      <c r="BI21" s="62">
        <f t="shared" si="32"/>
        <v>1002.9342180189702</v>
      </c>
      <c r="BJ21" s="37">
        <f t="shared" si="33"/>
        <v>0.25741707942529957</v>
      </c>
      <c r="BK21" s="33">
        <f t="shared" si="34"/>
        <v>494.35920435311084</v>
      </c>
      <c r="BL21" s="21">
        <v>0.5199999999999996</v>
      </c>
      <c r="BM21" s="21">
        <v>0.12781826325218673</v>
      </c>
      <c r="BN21" s="21">
        <f t="shared" si="35"/>
        <v>0.6478182632521863</v>
      </c>
      <c r="BO21" s="22">
        <f t="shared" si="36"/>
        <v>1244.1090618452936</v>
      </c>
      <c r="BP21" s="21">
        <v>0.5199999999999996</v>
      </c>
      <c r="BQ21" s="47">
        <v>0.021630783011908513</v>
      </c>
      <c r="BR21" s="21">
        <f t="shared" si="37"/>
        <v>0.541630783011908</v>
      </c>
      <c r="BS21" s="62">
        <f t="shared" si="38"/>
        <v>1040.1802535430488</v>
      </c>
      <c r="BT21" s="37">
        <f t="shared" si="39"/>
        <v>0.10618748024027824</v>
      </c>
      <c r="BU21" s="34">
        <f t="shared" si="40"/>
        <v>203.92880830224476</v>
      </c>
      <c r="BV21" s="37">
        <f t="shared" si="41"/>
        <v>5.035814557206591</v>
      </c>
      <c r="BW21" s="82">
        <f t="shared" si="42"/>
        <v>9671.080424532975</v>
      </c>
      <c r="BX21" s="86">
        <v>2.39</v>
      </c>
      <c r="BY21" s="84">
        <v>4766.76</v>
      </c>
      <c r="BZ21" s="85">
        <f t="shared" si="43"/>
        <v>7.425814557206591</v>
      </c>
      <c r="CA21" s="84">
        <f t="shared" si="44"/>
        <v>14437.840424532975</v>
      </c>
      <c r="CB21" s="2"/>
      <c r="CD21" s="2"/>
    </row>
    <row r="22" spans="1:82" ht="16.5">
      <c r="A22" s="17" t="s">
        <v>21</v>
      </c>
      <c r="B22" s="18">
        <v>77</v>
      </c>
      <c r="C22" s="28">
        <v>1920.46</v>
      </c>
      <c r="D22" s="19">
        <v>0.3963999999999999</v>
      </c>
      <c r="E22" s="19">
        <v>0.5780450346014683</v>
      </c>
      <c r="F22" s="19">
        <f t="shared" si="0"/>
        <v>0.9744450346014681</v>
      </c>
      <c r="G22" s="32">
        <f t="shared" si="45"/>
        <v>1871.3827111507355</v>
      </c>
      <c r="H22" s="19">
        <v>0.3963999999999999</v>
      </c>
      <c r="I22" s="54">
        <v>0.030440791091439188</v>
      </c>
      <c r="J22" s="20">
        <f t="shared" si="1"/>
        <v>0.42684079109143913</v>
      </c>
      <c r="K22" s="70">
        <f t="shared" si="2"/>
        <v>819.7306656594652</v>
      </c>
      <c r="L22" s="33">
        <f t="shared" si="3"/>
        <v>0.547604243510029</v>
      </c>
      <c r="M22" s="35">
        <f t="shared" si="4"/>
        <v>1051.6520454912702</v>
      </c>
      <c r="N22" s="21">
        <v>0.7959</v>
      </c>
      <c r="O22" s="21">
        <v>1.3548640531141327</v>
      </c>
      <c r="P22" s="21">
        <f t="shared" si="5"/>
        <v>2.1507640531141328</v>
      </c>
      <c r="Q22" s="22">
        <f t="shared" si="6"/>
        <v>4130.456333443568</v>
      </c>
      <c r="R22" s="21">
        <v>0.7959</v>
      </c>
      <c r="S22" s="47">
        <v>0.028198440299294032</v>
      </c>
      <c r="T22" s="21">
        <f t="shared" si="7"/>
        <v>0.8240984402992941</v>
      </c>
      <c r="U22" s="62">
        <f t="shared" si="8"/>
        <v>1582.6480906571824</v>
      </c>
      <c r="V22" s="33">
        <f t="shared" si="9"/>
        <v>1.3266656128148386</v>
      </c>
      <c r="W22" s="35">
        <f t="shared" si="10"/>
        <v>2547.8082427863856</v>
      </c>
      <c r="X22" s="21">
        <v>0.508</v>
      </c>
      <c r="Y22" s="58">
        <v>1.6286661748691473</v>
      </c>
      <c r="Z22" s="21">
        <f t="shared" si="11"/>
        <v>2.1366661748691476</v>
      </c>
      <c r="AA22" s="22">
        <f t="shared" si="12"/>
        <v>4103.381922189204</v>
      </c>
      <c r="AB22" s="21">
        <v>0.508</v>
      </c>
      <c r="AC22" s="47">
        <v>0.1507703656865845</v>
      </c>
      <c r="AD22" s="21">
        <f t="shared" si="13"/>
        <v>0.6587703656865845</v>
      </c>
      <c r="AE22" s="62">
        <f t="shared" si="14"/>
        <v>1265.1421364864582</v>
      </c>
      <c r="AF22" s="33">
        <f t="shared" si="15"/>
        <v>1.477895809182563</v>
      </c>
      <c r="AG22" s="35">
        <f t="shared" si="16"/>
        <v>2838.2397857027454</v>
      </c>
      <c r="AH22" s="21">
        <v>0.2269999999999999</v>
      </c>
      <c r="AI22" s="21">
        <v>2.0429546843713777</v>
      </c>
      <c r="AJ22" s="21">
        <f t="shared" si="17"/>
        <v>2.2699546843713776</v>
      </c>
      <c r="AK22" s="22">
        <f t="shared" si="18"/>
        <v>4359.357173147856</v>
      </c>
      <c r="AL22" s="21">
        <v>0.2269999999999999</v>
      </c>
      <c r="AM22" s="47">
        <v>0.06470899638177507</v>
      </c>
      <c r="AN22" s="21">
        <f t="shared" si="19"/>
        <v>0.29170899638177494</v>
      </c>
      <c r="AO22" s="62">
        <f t="shared" si="20"/>
        <v>560.2154591913435</v>
      </c>
      <c r="AP22" s="33">
        <f t="shared" si="21"/>
        <v>1.9782456879896027</v>
      </c>
      <c r="AQ22" s="45">
        <f t="shared" si="22"/>
        <v>3799.1417139565124</v>
      </c>
      <c r="AR22" s="21">
        <v>0.21399999999999997</v>
      </c>
      <c r="AS22" s="21">
        <v>1.2278074261425516</v>
      </c>
      <c r="AT22" s="21">
        <f t="shared" si="23"/>
        <v>1.4418074261425515</v>
      </c>
      <c r="AU22" s="22">
        <f t="shared" si="24"/>
        <v>2768.9334896097243</v>
      </c>
      <c r="AV22" s="21">
        <v>0.21399999999999997</v>
      </c>
      <c r="AW22" s="47">
        <v>0.09932883689886554</v>
      </c>
      <c r="AX22" s="21">
        <f t="shared" si="25"/>
        <v>0.3133288368988655</v>
      </c>
      <c r="AY22" s="62">
        <f t="shared" si="26"/>
        <v>601.7354981107952</v>
      </c>
      <c r="AZ22" s="33">
        <f t="shared" si="27"/>
        <v>1.1284785892436862</v>
      </c>
      <c r="BA22" s="45">
        <f t="shared" si="28"/>
        <v>2167.1979914989292</v>
      </c>
      <c r="BB22" s="21">
        <v>0.5810000000000004</v>
      </c>
      <c r="BC22" s="21">
        <v>0.3589465345839042</v>
      </c>
      <c r="BD22" s="21">
        <f t="shared" si="29"/>
        <v>0.9399465345839046</v>
      </c>
      <c r="BE22" s="22">
        <f t="shared" si="30"/>
        <v>1805.1297218070056</v>
      </c>
      <c r="BF22" s="21">
        <v>0.5810000000000004</v>
      </c>
      <c r="BG22" s="47">
        <v>0.003091685109073594</v>
      </c>
      <c r="BH22" s="21">
        <f t="shared" si="31"/>
        <v>0.584091685109074</v>
      </c>
      <c r="BI22" s="62">
        <f t="shared" si="32"/>
        <v>1121.7247175845723</v>
      </c>
      <c r="BJ22" s="37">
        <f t="shared" si="33"/>
        <v>0.3558548494748306</v>
      </c>
      <c r="BK22" s="33">
        <f t="shared" si="34"/>
        <v>683.4050042224333</v>
      </c>
      <c r="BL22" s="21">
        <v>0.6719999999999997</v>
      </c>
      <c r="BM22" s="21">
        <v>0.17669670144377697</v>
      </c>
      <c r="BN22" s="21">
        <f t="shared" si="35"/>
        <v>0.8486967014437767</v>
      </c>
      <c r="BO22" s="22">
        <f t="shared" si="36"/>
        <v>1629.8880672547155</v>
      </c>
      <c r="BP22" s="21">
        <v>0.6719999999999997</v>
      </c>
      <c r="BQ22" s="47">
        <v>0.02990251870586994</v>
      </c>
      <c r="BR22" s="21">
        <f t="shared" si="37"/>
        <v>0.7019025187058696</v>
      </c>
      <c r="BS22" s="62">
        <f t="shared" si="38"/>
        <v>1347.9757110738744</v>
      </c>
      <c r="BT22" s="37">
        <f t="shared" si="39"/>
        <v>0.14679418273790712</v>
      </c>
      <c r="BU22" s="34">
        <f t="shared" si="40"/>
        <v>281.912356180841</v>
      </c>
      <c r="BV22" s="37">
        <f t="shared" si="41"/>
        <v>6.9615389749534575</v>
      </c>
      <c r="BW22" s="82">
        <f t="shared" si="42"/>
        <v>13369.357139839118</v>
      </c>
      <c r="BX22" s="86">
        <v>3.304</v>
      </c>
      <c r="BY22" s="84">
        <v>6589.6</v>
      </c>
      <c r="BZ22" s="85">
        <f t="shared" si="43"/>
        <v>10.265538974953458</v>
      </c>
      <c r="CA22" s="84">
        <f t="shared" si="44"/>
        <v>19958.95713983912</v>
      </c>
      <c r="CB22" s="2"/>
      <c r="CD22" s="2"/>
    </row>
    <row r="23" spans="1:82" ht="16.5">
      <c r="A23" s="17" t="s">
        <v>22</v>
      </c>
      <c r="B23" s="18">
        <v>59.1</v>
      </c>
      <c r="C23" s="28">
        <v>1920.46</v>
      </c>
      <c r="D23" s="19">
        <v>0.06089999999999974</v>
      </c>
      <c r="E23" s="19">
        <v>0.444</v>
      </c>
      <c r="F23" s="19">
        <f t="shared" si="0"/>
        <v>0.5048999999999998</v>
      </c>
      <c r="G23" s="32">
        <f t="shared" si="45"/>
        <v>969.6402539999996</v>
      </c>
      <c r="H23" s="19">
        <v>0.06089999999999974</v>
      </c>
      <c r="I23" s="54">
        <v>0.023364295500052677</v>
      </c>
      <c r="J23" s="20">
        <f t="shared" si="1"/>
        <v>0.08426429550005242</v>
      </c>
      <c r="K23" s="70">
        <f t="shared" si="2"/>
        <v>161.82620893603067</v>
      </c>
      <c r="L23" s="33">
        <f t="shared" si="3"/>
        <v>0.42063570449994736</v>
      </c>
      <c r="M23" s="35">
        <f t="shared" si="4"/>
        <v>807.8140450639689</v>
      </c>
      <c r="N23" s="21">
        <v>0.2067000000000001</v>
      </c>
      <c r="O23" s="21">
        <v>1.04</v>
      </c>
      <c r="P23" s="21">
        <f t="shared" si="5"/>
        <v>1.2467000000000001</v>
      </c>
      <c r="Q23" s="22">
        <f t="shared" si="6"/>
        <v>2394.2374820000005</v>
      </c>
      <c r="R23" s="21">
        <v>0.2067000000000001</v>
      </c>
      <c r="S23" s="47">
        <v>0.02164321846348412</v>
      </c>
      <c r="T23" s="21">
        <f t="shared" si="7"/>
        <v>0.22834321846348424</v>
      </c>
      <c r="U23" s="62">
        <f t="shared" si="8"/>
        <v>438.52401733038295</v>
      </c>
      <c r="V23" s="33">
        <f t="shared" si="9"/>
        <v>1.018356781536516</v>
      </c>
      <c r="W23" s="35">
        <f t="shared" si="10"/>
        <v>1955.7134646696175</v>
      </c>
      <c r="X23" s="21">
        <v>0.11399999999999988</v>
      </c>
      <c r="Y23" s="58">
        <v>1.2500541679839818</v>
      </c>
      <c r="Z23" s="21">
        <f t="shared" si="11"/>
        <v>1.3640541679839817</v>
      </c>
      <c r="AA23" s="22">
        <f t="shared" si="12"/>
        <v>2619.6114674465175</v>
      </c>
      <c r="AB23" s="21">
        <v>0.11399999999999988</v>
      </c>
      <c r="AC23" s="47">
        <v>0.11572115080619669</v>
      </c>
      <c r="AD23" s="21">
        <f t="shared" si="13"/>
        <v>0.22972115080619657</v>
      </c>
      <c r="AE23" s="62">
        <f t="shared" si="14"/>
        <v>441.17028127726826</v>
      </c>
      <c r="AF23" s="33">
        <f t="shared" si="15"/>
        <v>1.1343330171777852</v>
      </c>
      <c r="AG23" s="35">
        <f t="shared" si="16"/>
        <v>2178.4411861692492</v>
      </c>
      <c r="AH23" s="21">
        <v>0.2281000000000004</v>
      </c>
      <c r="AI23" s="21">
        <v>1.568034049952577</v>
      </c>
      <c r="AJ23" s="21">
        <f t="shared" si="17"/>
        <v>1.7961340499525773</v>
      </c>
      <c r="AK23" s="22">
        <f t="shared" si="18"/>
        <v>3449.4035975719266</v>
      </c>
      <c r="AL23" s="21">
        <v>0.2281000000000004</v>
      </c>
      <c r="AM23" s="47">
        <v>0.04966625566445333</v>
      </c>
      <c r="AN23" s="21">
        <f t="shared" si="19"/>
        <v>0.27776625566445373</v>
      </c>
      <c r="AO23" s="62">
        <f t="shared" si="20"/>
        <v>533.4389833533568</v>
      </c>
      <c r="AP23" s="33">
        <f t="shared" si="21"/>
        <v>1.5183677942881235</v>
      </c>
      <c r="AQ23" s="45">
        <f t="shared" si="22"/>
        <v>2915.9646142185697</v>
      </c>
      <c r="AR23" s="21">
        <v>0.32289999999999974</v>
      </c>
      <c r="AS23" s="21">
        <v>0.9423820634418805</v>
      </c>
      <c r="AT23" s="21">
        <f t="shared" si="23"/>
        <v>1.2652820634418802</v>
      </c>
      <c r="AU23" s="22">
        <f t="shared" si="24"/>
        <v>2429.923591557593</v>
      </c>
      <c r="AV23" s="21">
        <v>0.32289999999999974</v>
      </c>
      <c r="AW23" s="47">
        <v>0.07623810728211629</v>
      </c>
      <c r="AX23" s="21">
        <f t="shared" si="25"/>
        <v>0.399138107282116</v>
      </c>
      <c r="AY23" s="62">
        <f t="shared" si="26"/>
        <v>766.5287695110126</v>
      </c>
      <c r="AZ23" s="33">
        <f t="shared" si="27"/>
        <v>0.8661439561597641</v>
      </c>
      <c r="BA23" s="45">
        <f t="shared" si="28"/>
        <v>1663.3948220465807</v>
      </c>
      <c r="BB23" s="21">
        <v>0.234</v>
      </c>
      <c r="BC23" s="21">
        <v>0.2755031194014122</v>
      </c>
      <c r="BD23" s="21">
        <f t="shared" si="29"/>
        <v>0.5095031194014122</v>
      </c>
      <c r="BE23" s="22">
        <f t="shared" si="30"/>
        <v>978.4803606856361</v>
      </c>
      <c r="BF23" s="21">
        <v>0.234</v>
      </c>
      <c r="BG23" s="47">
        <v>0.0023729687006006418</v>
      </c>
      <c r="BH23" s="21">
        <f t="shared" si="31"/>
        <v>0.23637296870060065</v>
      </c>
      <c r="BI23" s="62">
        <f t="shared" si="32"/>
        <v>453.94483147075556</v>
      </c>
      <c r="BJ23" s="37">
        <f t="shared" si="33"/>
        <v>0.2731301507008116</v>
      </c>
      <c r="BK23" s="33">
        <f t="shared" si="34"/>
        <v>524.5355292148806</v>
      </c>
      <c r="BL23" s="21">
        <v>0.05999999999999961</v>
      </c>
      <c r="BM23" s="21">
        <v>0.13562045526398986</v>
      </c>
      <c r="BN23" s="21">
        <f t="shared" si="35"/>
        <v>0.19562045526398947</v>
      </c>
      <c r="BO23" s="22">
        <f t="shared" si="36"/>
        <v>375.6812595162812</v>
      </c>
      <c r="BP23" s="21">
        <v>0.05999999999999961</v>
      </c>
      <c r="BQ23" s="47">
        <v>0.022951153967752123</v>
      </c>
      <c r="BR23" s="21">
        <f t="shared" si="37"/>
        <v>0.08295115396775174</v>
      </c>
      <c r="BS23" s="62">
        <f t="shared" si="38"/>
        <v>159.3043731489085</v>
      </c>
      <c r="BT23" s="37">
        <f t="shared" si="39"/>
        <v>0.11266930129623773</v>
      </c>
      <c r="BU23" s="34">
        <f t="shared" si="40"/>
        <v>216.37688636737272</v>
      </c>
      <c r="BV23" s="37">
        <f t="shared" si="41"/>
        <v>5.343636705659186</v>
      </c>
      <c r="BW23" s="82">
        <f t="shared" si="42"/>
        <v>10262.24054775024</v>
      </c>
      <c r="BX23" s="86">
        <v>2.536</v>
      </c>
      <c r="BY23" s="84">
        <v>5057.73</v>
      </c>
      <c r="BZ23" s="85">
        <f t="shared" si="43"/>
        <v>7.879636705659186</v>
      </c>
      <c r="CA23" s="84">
        <f t="shared" si="44"/>
        <v>15319.97054775024</v>
      </c>
      <c r="CB23" s="2"/>
      <c r="CD23" s="2"/>
    </row>
    <row r="24" spans="1:82" ht="16.5">
      <c r="A24" s="17" t="s">
        <v>23</v>
      </c>
      <c r="B24" s="18">
        <v>31</v>
      </c>
      <c r="C24" s="28">
        <v>1920.46</v>
      </c>
      <c r="D24" s="19">
        <v>0</v>
      </c>
      <c r="E24" s="19">
        <v>0.23271942951487684</v>
      </c>
      <c r="F24" s="19">
        <f t="shared" si="0"/>
        <v>0.23271942951487684</v>
      </c>
      <c r="G24" s="32">
        <f t="shared" si="45"/>
        <v>446.92835560614037</v>
      </c>
      <c r="H24" s="19">
        <v>0</v>
      </c>
      <c r="I24" s="54">
        <v>0.012255383426423568</v>
      </c>
      <c r="J24" s="20">
        <f t="shared" si="1"/>
        <v>0.012255383426423568</v>
      </c>
      <c r="K24" s="70">
        <f t="shared" si="2"/>
        <v>23.535973655109405</v>
      </c>
      <c r="L24" s="33">
        <f t="shared" si="3"/>
        <v>0.22046404608845327</v>
      </c>
      <c r="M24" s="35">
        <f t="shared" si="4"/>
        <v>423.392381951031</v>
      </c>
      <c r="N24" s="21">
        <v>0.26419999999999977</v>
      </c>
      <c r="O24" s="21">
        <v>0.5454647486563392</v>
      </c>
      <c r="P24" s="21">
        <f t="shared" si="5"/>
        <v>0.809664748656339</v>
      </c>
      <c r="Q24" s="22">
        <f t="shared" si="6"/>
        <v>1554.9287632045528</v>
      </c>
      <c r="R24" s="21">
        <v>0.26419999999999977</v>
      </c>
      <c r="S24" s="47">
        <v>0.011352618821793701</v>
      </c>
      <c r="T24" s="21">
        <f t="shared" si="7"/>
        <v>0.2755526188217935</v>
      </c>
      <c r="U24" s="62">
        <f t="shared" si="8"/>
        <v>529.1877823425016</v>
      </c>
      <c r="V24" s="33">
        <f t="shared" si="9"/>
        <v>0.5341121298345455</v>
      </c>
      <c r="W24" s="35">
        <f t="shared" si="10"/>
        <v>1025.7409808620512</v>
      </c>
      <c r="X24" s="21">
        <v>0.2110000000000003</v>
      </c>
      <c r="Y24" s="58">
        <v>0.6556967717005657</v>
      </c>
      <c r="Z24" s="21">
        <f t="shared" si="11"/>
        <v>0.866696771700566</v>
      </c>
      <c r="AA24" s="22">
        <f t="shared" si="12"/>
        <v>1664.456482180069</v>
      </c>
      <c r="AB24" s="21">
        <v>0.2110000000000003</v>
      </c>
      <c r="AC24" s="47">
        <v>0.060699757614079475</v>
      </c>
      <c r="AD24" s="21">
        <f t="shared" si="13"/>
        <v>0.2716997576140798</v>
      </c>
      <c r="AE24" s="62">
        <f t="shared" si="14"/>
        <v>521.7885165075356</v>
      </c>
      <c r="AF24" s="33">
        <f t="shared" si="15"/>
        <v>0.5949970140864862</v>
      </c>
      <c r="AG24" s="35">
        <f t="shared" si="16"/>
        <v>1142.6679656725335</v>
      </c>
      <c r="AH24" s="21">
        <v>0.44999999999999973</v>
      </c>
      <c r="AI24" s="21">
        <v>0.8224882495521131</v>
      </c>
      <c r="AJ24" s="21">
        <f t="shared" si="17"/>
        <v>1.2724882495521128</v>
      </c>
      <c r="AK24" s="22">
        <f t="shared" si="18"/>
        <v>2443.7627837348505</v>
      </c>
      <c r="AL24" s="21">
        <v>0.44999999999999973</v>
      </c>
      <c r="AM24" s="47">
        <v>0.026051673867987367</v>
      </c>
      <c r="AN24" s="21">
        <f t="shared" si="19"/>
        <v>0.4760516738679871</v>
      </c>
      <c r="AO24" s="62">
        <f t="shared" si="20"/>
        <v>914.2381975965145</v>
      </c>
      <c r="AP24" s="33">
        <f t="shared" si="21"/>
        <v>0.7964365756841257</v>
      </c>
      <c r="AQ24" s="45">
        <f t="shared" si="22"/>
        <v>1529.524586138336</v>
      </c>
      <c r="AR24" s="21">
        <v>0.38900000000000023</v>
      </c>
      <c r="AS24" s="21">
        <v>0.4943120806547935</v>
      </c>
      <c r="AT24" s="21">
        <f t="shared" si="23"/>
        <v>0.8833120806547937</v>
      </c>
      <c r="AU24" s="22">
        <f t="shared" si="24"/>
        <v>1696.3655184143051</v>
      </c>
      <c r="AV24" s="21">
        <v>0.38900000000000023</v>
      </c>
      <c r="AW24" s="47">
        <v>0.03998953173850431</v>
      </c>
      <c r="AX24" s="21">
        <f t="shared" si="25"/>
        <v>0.4289895317385045</v>
      </c>
      <c r="AY24" s="62">
        <f t="shared" si="26"/>
        <v>823.8572361225284</v>
      </c>
      <c r="AZ24" s="33">
        <f t="shared" si="27"/>
        <v>0.4543225489162892</v>
      </c>
      <c r="BA24" s="45">
        <f t="shared" si="28"/>
        <v>872.5082822917767</v>
      </c>
      <c r="BB24" s="21">
        <v>0.20800000000000018</v>
      </c>
      <c r="BC24" s="21">
        <v>0.14451094249481858</v>
      </c>
      <c r="BD24" s="21">
        <f t="shared" si="29"/>
        <v>0.35251094249481874</v>
      </c>
      <c r="BE24" s="22">
        <f t="shared" si="30"/>
        <v>676.9831646235996</v>
      </c>
      <c r="BF24" s="21">
        <v>0.20800000000000018</v>
      </c>
      <c r="BG24" s="47">
        <v>0.0012447043945620964</v>
      </c>
      <c r="BH24" s="21">
        <f t="shared" si="31"/>
        <v>0.20924470439456228</v>
      </c>
      <c r="BI24" s="62">
        <f t="shared" si="32"/>
        <v>401.84608500158106</v>
      </c>
      <c r="BJ24" s="37">
        <f t="shared" si="33"/>
        <v>0.14326623810025646</v>
      </c>
      <c r="BK24" s="33">
        <f t="shared" si="34"/>
        <v>275.1370796220185</v>
      </c>
      <c r="BL24" s="21">
        <v>0.24399999999999977</v>
      </c>
      <c r="BM24" s="21">
        <v>0.07113763304879334</v>
      </c>
      <c r="BN24" s="21">
        <f t="shared" si="35"/>
        <v>0.3151376330487931</v>
      </c>
      <c r="BO24" s="22">
        <f t="shared" si="36"/>
        <v>605.2092187648852</v>
      </c>
      <c r="BP24" s="21">
        <v>0.24399999999999977</v>
      </c>
      <c r="BQ24" s="47">
        <v>0.01203867636210348</v>
      </c>
      <c r="BR24" s="21">
        <f t="shared" si="37"/>
        <v>0.25603867636210326</v>
      </c>
      <c r="BS24" s="62">
        <f t="shared" si="38"/>
        <v>491.7120364063648</v>
      </c>
      <c r="BT24" s="37">
        <f t="shared" si="39"/>
        <v>0.05909895668668985</v>
      </c>
      <c r="BU24" s="34">
        <f t="shared" si="40"/>
        <v>113.49718235852043</v>
      </c>
      <c r="BV24" s="37">
        <f t="shared" si="41"/>
        <v>2.8026975093968463</v>
      </c>
      <c r="BW24" s="82">
        <f t="shared" si="42"/>
        <v>5382.468458896266</v>
      </c>
      <c r="BX24" s="86">
        <v>1.33</v>
      </c>
      <c r="BY24" s="84">
        <v>2652.96</v>
      </c>
      <c r="BZ24" s="85">
        <f t="shared" si="43"/>
        <v>4.132697509396847</v>
      </c>
      <c r="CA24" s="84">
        <f t="shared" si="44"/>
        <v>8035.428458896266</v>
      </c>
      <c r="CB24" s="2"/>
      <c r="CD24" s="2"/>
    </row>
    <row r="25" spans="1:82" ht="16.5">
      <c r="A25" s="17" t="s">
        <v>24</v>
      </c>
      <c r="B25" s="18">
        <v>31</v>
      </c>
      <c r="C25" s="28">
        <v>1920.46</v>
      </c>
      <c r="D25" s="19">
        <v>0.19340000000000002</v>
      </c>
      <c r="E25" s="19">
        <v>0.23271942951487684</v>
      </c>
      <c r="F25" s="19">
        <f t="shared" si="0"/>
        <v>0.42611942951487686</v>
      </c>
      <c r="G25" s="32">
        <f t="shared" si="45"/>
        <v>818.3453196061404</v>
      </c>
      <c r="H25" s="19">
        <v>0.19340000000000002</v>
      </c>
      <c r="I25" s="54">
        <v>0.012255383426423568</v>
      </c>
      <c r="J25" s="20">
        <f t="shared" si="1"/>
        <v>0.2056553834264236</v>
      </c>
      <c r="K25" s="70">
        <f t="shared" si="2"/>
        <v>394.95293765510945</v>
      </c>
      <c r="L25" s="33">
        <f t="shared" si="3"/>
        <v>0.22046404608845327</v>
      </c>
      <c r="M25" s="35">
        <f t="shared" si="4"/>
        <v>423.3923819510309</v>
      </c>
      <c r="N25" s="21">
        <v>0.4999000000000002</v>
      </c>
      <c r="O25" s="21">
        <v>0.5454647486563392</v>
      </c>
      <c r="P25" s="21">
        <f t="shared" si="5"/>
        <v>1.0453647486563393</v>
      </c>
      <c r="Q25" s="22">
        <f t="shared" si="6"/>
        <v>2007.5811852045535</v>
      </c>
      <c r="R25" s="21">
        <v>0.4999000000000002</v>
      </c>
      <c r="S25" s="47">
        <v>0.011352618821793701</v>
      </c>
      <c r="T25" s="21">
        <f t="shared" si="7"/>
        <v>0.5112526188217938</v>
      </c>
      <c r="U25" s="62">
        <f t="shared" si="8"/>
        <v>981.8402043425023</v>
      </c>
      <c r="V25" s="33">
        <f t="shared" si="9"/>
        <v>0.5341121298345455</v>
      </c>
      <c r="W25" s="35">
        <f t="shared" si="10"/>
        <v>1025.7409808620514</v>
      </c>
      <c r="X25" s="21">
        <v>0.5869999999999997</v>
      </c>
      <c r="Y25" s="58">
        <v>0.6556967717005657</v>
      </c>
      <c r="Z25" s="21">
        <f t="shared" si="11"/>
        <v>1.2426967717005655</v>
      </c>
      <c r="AA25" s="22">
        <f t="shared" si="12"/>
        <v>2386.549442180068</v>
      </c>
      <c r="AB25" s="21">
        <v>0.5869999999999997</v>
      </c>
      <c r="AC25" s="47">
        <v>0.060699757614079475</v>
      </c>
      <c r="AD25" s="21">
        <f t="shared" si="13"/>
        <v>0.6476997576140793</v>
      </c>
      <c r="AE25" s="62">
        <f t="shared" si="14"/>
        <v>1243.8814765075347</v>
      </c>
      <c r="AF25" s="33">
        <f t="shared" si="15"/>
        <v>0.5949970140864862</v>
      </c>
      <c r="AG25" s="35">
        <f t="shared" si="16"/>
        <v>1142.6679656725335</v>
      </c>
      <c r="AH25" s="21">
        <v>0.8546000000000005</v>
      </c>
      <c r="AI25" s="21">
        <v>0.8224882495521131</v>
      </c>
      <c r="AJ25" s="21">
        <f t="shared" si="17"/>
        <v>1.6770882495521136</v>
      </c>
      <c r="AK25" s="22">
        <f t="shared" si="18"/>
        <v>3220.780899734852</v>
      </c>
      <c r="AL25" s="21">
        <v>0.8546000000000005</v>
      </c>
      <c r="AM25" s="47">
        <v>0.026051673867987367</v>
      </c>
      <c r="AN25" s="21">
        <f t="shared" si="19"/>
        <v>0.8806516738679878</v>
      </c>
      <c r="AO25" s="62">
        <f t="shared" si="20"/>
        <v>1691.2563135965158</v>
      </c>
      <c r="AP25" s="33">
        <f t="shared" si="21"/>
        <v>0.7964365756841257</v>
      </c>
      <c r="AQ25" s="45">
        <f t="shared" si="22"/>
        <v>1529.5245861383362</v>
      </c>
      <c r="AR25" s="21">
        <v>0.5953999999999997</v>
      </c>
      <c r="AS25" s="21">
        <v>0.4943120806547935</v>
      </c>
      <c r="AT25" s="21">
        <f t="shared" si="23"/>
        <v>1.089712080654793</v>
      </c>
      <c r="AU25" s="22">
        <f t="shared" si="24"/>
        <v>2092.748462414304</v>
      </c>
      <c r="AV25" s="21">
        <v>0.5953999999999997</v>
      </c>
      <c r="AW25" s="47">
        <v>0.03998953173850431</v>
      </c>
      <c r="AX25" s="21">
        <f t="shared" si="25"/>
        <v>0.635389531738504</v>
      </c>
      <c r="AY25" s="62">
        <f t="shared" si="26"/>
        <v>1220.2401801225274</v>
      </c>
      <c r="AZ25" s="33">
        <f t="shared" si="27"/>
        <v>0.4543225489162891</v>
      </c>
      <c r="BA25" s="45">
        <f t="shared" si="28"/>
        <v>872.5082822917766</v>
      </c>
      <c r="BB25" s="21">
        <v>0.3460000000000001</v>
      </c>
      <c r="BC25" s="21">
        <v>0.14451094249481858</v>
      </c>
      <c r="BD25" s="21">
        <f t="shared" si="29"/>
        <v>0.49051094249481864</v>
      </c>
      <c r="BE25" s="22">
        <f t="shared" si="30"/>
        <v>942.0066446235994</v>
      </c>
      <c r="BF25" s="21">
        <v>0.3460000000000001</v>
      </c>
      <c r="BG25" s="47">
        <v>0.0012447043945620964</v>
      </c>
      <c r="BH25" s="21">
        <f t="shared" si="31"/>
        <v>0.3472447043945622</v>
      </c>
      <c r="BI25" s="62">
        <f t="shared" si="32"/>
        <v>666.8695650015809</v>
      </c>
      <c r="BJ25" s="37">
        <f t="shared" si="33"/>
        <v>0.14326623810025646</v>
      </c>
      <c r="BK25" s="33">
        <f t="shared" si="34"/>
        <v>275.1370796220185</v>
      </c>
      <c r="BL25" s="21">
        <v>0.3959999999999999</v>
      </c>
      <c r="BM25" s="21">
        <v>0.07113763304879334</v>
      </c>
      <c r="BN25" s="21">
        <f t="shared" si="35"/>
        <v>0.46713763304879324</v>
      </c>
      <c r="BO25" s="22">
        <f t="shared" si="36"/>
        <v>897.1191387648855</v>
      </c>
      <c r="BP25" s="21">
        <v>0.3959999999999999</v>
      </c>
      <c r="BQ25" s="47">
        <v>0.01203867636210348</v>
      </c>
      <c r="BR25" s="21">
        <f t="shared" si="37"/>
        <v>0.4080386763621034</v>
      </c>
      <c r="BS25" s="62">
        <f t="shared" si="38"/>
        <v>783.6219564063651</v>
      </c>
      <c r="BT25" s="37">
        <f t="shared" si="39"/>
        <v>0.05909895668668985</v>
      </c>
      <c r="BU25" s="34">
        <f t="shared" si="40"/>
        <v>113.49718235852038</v>
      </c>
      <c r="BV25" s="37">
        <f t="shared" si="41"/>
        <v>2.8026975093968463</v>
      </c>
      <c r="BW25" s="82">
        <f t="shared" si="42"/>
        <v>5382.468458896268</v>
      </c>
      <c r="BX25" s="86">
        <v>1.33</v>
      </c>
      <c r="BY25" s="84">
        <v>2652.96</v>
      </c>
      <c r="BZ25" s="85">
        <f t="shared" si="43"/>
        <v>4.132697509396847</v>
      </c>
      <c r="CA25" s="84">
        <f t="shared" si="44"/>
        <v>8035.428458896268</v>
      </c>
      <c r="CB25" s="2"/>
      <c r="CD25" s="2"/>
    </row>
    <row r="26" spans="1:82" ht="16.5">
      <c r="A26" s="17" t="s">
        <v>25</v>
      </c>
      <c r="B26" s="18">
        <v>55.7</v>
      </c>
      <c r="C26" s="28">
        <v>1920.46</v>
      </c>
      <c r="D26" s="19">
        <v>0.40949999999999953</v>
      </c>
      <c r="E26" s="19">
        <v>0.418</v>
      </c>
      <c r="F26" s="19">
        <f t="shared" si="0"/>
        <v>0.8274999999999995</v>
      </c>
      <c r="G26" s="32">
        <f t="shared" si="45"/>
        <v>1589.1806499999989</v>
      </c>
      <c r="H26" s="19">
        <v>0.40949999999999953</v>
      </c>
      <c r="I26" s="54">
        <v>0.02202015667263848</v>
      </c>
      <c r="J26" s="20">
        <f t="shared" si="1"/>
        <v>0.431520156672638</v>
      </c>
      <c r="K26" s="70">
        <f t="shared" si="2"/>
        <v>828.7172000835344</v>
      </c>
      <c r="L26" s="33">
        <f t="shared" si="3"/>
        <v>0.39597984332736147</v>
      </c>
      <c r="M26" s="35">
        <f t="shared" si="4"/>
        <v>760.4634499164645</v>
      </c>
      <c r="N26" s="21">
        <v>0.7972999999999999</v>
      </c>
      <c r="O26" s="21">
        <v>0.98</v>
      </c>
      <c r="P26" s="21">
        <f t="shared" si="5"/>
        <v>1.7772999999999999</v>
      </c>
      <c r="Q26" s="22">
        <f t="shared" si="6"/>
        <v>3413.233558</v>
      </c>
      <c r="R26" s="21">
        <v>0.7972999999999999</v>
      </c>
      <c r="S26" s="47">
        <v>0.02039809252819062</v>
      </c>
      <c r="T26" s="21">
        <f t="shared" si="7"/>
        <v>0.8176980925281905</v>
      </c>
      <c r="U26" s="62">
        <f t="shared" si="8"/>
        <v>1570.3564787766886</v>
      </c>
      <c r="V26" s="33">
        <f t="shared" si="9"/>
        <v>0.9596019074718094</v>
      </c>
      <c r="W26" s="35">
        <f t="shared" si="10"/>
        <v>1842.8770792233113</v>
      </c>
      <c r="X26" s="21">
        <v>1.002</v>
      </c>
      <c r="Y26" s="58">
        <v>1.1781390381845651</v>
      </c>
      <c r="Z26" s="21">
        <f t="shared" si="11"/>
        <v>2.1801390381845653</v>
      </c>
      <c r="AA26" s="22">
        <f t="shared" si="12"/>
        <v>4186.8698172719305</v>
      </c>
      <c r="AB26" s="21">
        <v>1.002</v>
      </c>
      <c r="AC26" s="47">
        <v>0.10906375803562023</v>
      </c>
      <c r="AD26" s="21">
        <f t="shared" si="13"/>
        <v>1.1110637580356202</v>
      </c>
      <c r="AE26" s="62">
        <f t="shared" si="14"/>
        <v>2133.7535047570873</v>
      </c>
      <c r="AF26" s="33">
        <f t="shared" si="15"/>
        <v>1.0690752801489452</v>
      </c>
      <c r="AG26" s="35">
        <f t="shared" si="16"/>
        <v>2053.1163125148432</v>
      </c>
      <c r="AH26" s="21">
        <v>1.3780000000000001</v>
      </c>
      <c r="AI26" s="21">
        <v>1.4778256612920226</v>
      </c>
      <c r="AJ26" s="21">
        <f t="shared" si="17"/>
        <v>2.8558256612920228</v>
      </c>
      <c r="AK26" s="22">
        <f t="shared" si="18"/>
        <v>5484.498949484878</v>
      </c>
      <c r="AL26" s="21">
        <v>1.3780000000000001</v>
      </c>
      <c r="AM26" s="47">
        <v>0.04680897530473859</v>
      </c>
      <c r="AN26" s="21">
        <f t="shared" si="19"/>
        <v>1.4248089753047386</v>
      </c>
      <c r="AO26" s="62">
        <f t="shared" si="20"/>
        <v>2736.2886447137384</v>
      </c>
      <c r="AP26" s="33">
        <f t="shared" si="21"/>
        <v>1.4310166859872842</v>
      </c>
      <c r="AQ26" s="45">
        <f t="shared" si="22"/>
        <v>2748.2103047711394</v>
      </c>
      <c r="AR26" s="21">
        <v>0.7360000000000007</v>
      </c>
      <c r="AS26" s="21">
        <v>0.8881671900797419</v>
      </c>
      <c r="AT26" s="21">
        <f t="shared" si="23"/>
        <v>1.6241671900797425</v>
      </c>
      <c r="AU26" s="22">
        <f t="shared" si="24"/>
        <v>3119.1481218605422</v>
      </c>
      <c r="AV26" s="21">
        <v>0.7360000000000007</v>
      </c>
      <c r="AW26" s="47">
        <v>0.07185215863982872</v>
      </c>
      <c r="AX26" s="21">
        <f t="shared" si="25"/>
        <v>0.8078521586398294</v>
      </c>
      <c r="AY26" s="62">
        <f t="shared" si="26"/>
        <v>1551.4477565814468</v>
      </c>
      <c r="AZ26" s="33">
        <f t="shared" si="27"/>
        <v>0.8163150314399131</v>
      </c>
      <c r="BA26" s="45">
        <f t="shared" si="28"/>
        <v>1567.7003652790954</v>
      </c>
      <c r="BB26" s="21">
        <v>0</v>
      </c>
      <c r="BC26" s="21">
        <v>0.259653532160045</v>
      </c>
      <c r="BD26" s="21">
        <f t="shared" si="29"/>
        <v>0.259653532160045</v>
      </c>
      <c r="BE26" s="22">
        <f t="shared" si="30"/>
        <v>498.65422237208</v>
      </c>
      <c r="BF26" s="21">
        <v>0</v>
      </c>
      <c r="BG26" s="47">
        <v>0.0022364527347454445</v>
      </c>
      <c r="BH26" s="21">
        <f t="shared" si="31"/>
        <v>0.0022364527347454445</v>
      </c>
      <c r="BI26" s="62">
        <f t="shared" si="32"/>
        <v>4.295018018969237</v>
      </c>
      <c r="BJ26" s="37">
        <f t="shared" si="33"/>
        <v>0.25741707942529957</v>
      </c>
      <c r="BK26" s="33">
        <f t="shared" si="34"/>
        <v>494.3592043531108</v>
      </c>
      <c r="BL26" s="21">
        <v>0.03200000000000003</v>
      </c>
      <c r="BM26" s="21">
        <v>0.12781826325218673</v>
      </c>
      <c r="BN26" s="21">
        <f t="shared" si="35"/>
        <v>0.15981826325218676</v>
      </c>
      <c r="BO26" s="22">
        <f t="shared" si="36"/>
        <v>306.9245818452946</v>
      </c>
      <c r="BP26" s="21">
        <v>0.03200000000000003</v>
      </c>
      <c r="BQ26" s="47">
        <v>0.021630783011908513</v>
      </c>
      <c r="BR26" s="21">
        <f t="shared" si="37"/>
        <v>0.053630783011908545</v>
      </c>
      <c r="BS26" s="62">
        <f t="shared" si="38"/>
        <v>102.99577354304989</v>
      </c>
      <c r="BT26" s="37">
        <f t="shared" si="39"/>
        <v>0.10618748024027821</v>
      </c>
      <c r="BU26" s="34">
        <f t="shared" si="40"/>
        <v>203.9288083022447</v>
      </c>
      <c r="BV26" s="37">
        <f t="shared" si="41"/>
        <v>5.035593308040891</v>
      </c>
      <c r="BW26" s="82">
        <f t="shared" si="42"/>
        <v>9670.655524360209</v>
      </c>
      <c r="BX26" s="86">
        <v>2.39</v>
      </c>
      <c r="BY26" s="84">
        <v>4766.76</v>
      </c>
      <c r="BZ26" s="85">
        <f t="shared" si="43"/>
        <v>7.425593308040892</v>
      </c>
      <c r="CA26" s="84">
        <f t="shared" si="44"/>
        <v>14437.415524360209</v>
      </c>
      <c r="CB26" s="2"/>
      <c r="CD26" s="2"/>
    </row>
    <row r="27" spans="1:82" ht="16.5">
      <c r="A27" s="17" t="s">
        <v>26</v>
      </c>
      <c r="B27" s="18">
        <v>77.1</v>
      </c>
      <c r="C27" s="28">
        <v>1920.46</v>
      </c>
      <c r="D27" s="19">
        <v>0.20319999999999983</v>
      </c>
      <c r="E27" s="19">
        <v>0.578795742438613</v>
      </c>
      <c r="F27" s="19">
        <f t="shared" si="0"/>
        <v>0.7819957424386128</v>
      </c>
      <c r="G27" s="32">
        <f t="shared" si="45"/>
        <v>1501.7915435236584</v>
      </c>
      <c r="H27" s="19">
        <v>0.20319999999999983</v>
      </c>
      <c r="I27" s="54">
        <v>0.03048032458636313</v>
      </c>
      <c r="J27" s="20">
        <f t="shared" si="1"/>
        <v>0.23368032458636295</v>
      </c>
      <c r="K27" s="70">
        <f t="shared" si="2"/>
        <v>448.7737161551266</v>
      </c>
      <c r="L27" s="33">
        <f t="shared" si="3"/>
        <v>0.5483154178522498</v>
      </c>
      <c r="M27" s="35">
        <f t="shared" si="4"/>
        <v>1053.017827368532</v>
      </c>
      <c r="N27" s="21">
        <v>0.6392000000000007</v>
      </c>
      <c r="O27" s="21">
        <v>1.3566236168194756</v>
      </c>
      <c r="P27" s="21">
        <f t="shared" si="5"/>
        <v>1.9958236168194763</v>
      </c>
      <c r="Q27" s="22">
        <f t="shared" si="6"/>
        <v>3832.8994231571314</v>
      </c>
      <c r="R27" s="21">
        <v>0.6392000000000007</v>
      </c>
      <c r="S27" s="47">
        <v>0.02823506165033207</v>
      </c>
      <c r="T27" s="21">
        <f t="shared" si="7"/>
        <v>0.6674350616503327</v>
      </c>
      <c r="U27" s="62">
        <f t="shared" si="8"/>
        <v>1281.782338496998</v>
      </c>
      <c r="V27" s="33">
        <f t="shared" si="9"/>
        <v>1.3283885551691434</v>
      </c>
      <c r="W27" s="35">
        <f t="shared" si="10"/>
        <v>2551.1170846601335</v>
      </c>
      <c r="X27" s="21">
        <v>0.27199999999999935</v>
      </c>
      <c r="Y27" s="58">
        <v>1.6307813257456005</v>
      </c>
      <c r="Z27" s="21">
        <f t="shared" si="11"/>
        <v>1.9027813257455999</v>
      </c>
      <c r="AA27" s="22">
        <f t="shared" si="12"/>
        <v>3654.215424841395</v>
      </c>
      <c r="AB27" s="21">
        <v>0.27199999999999935</v>
      </c>
      <c r="AC27" s="47">
        <v>0.15096617135630733</v>
      </c>
      <c r="AD27" s="21">
        <f t="shared" si="13"/>
        <v>0.42296617135630665</v>
      </c>
      <c r="AE27" s="62">
        <f t="shared" si="14"/>
        <v>812.2896134429327</v>
      </c>
      <c r="AF27" s="33">
        <f t="shared" si="15"/>
        <v>1.4798151543892932</v>
      </c>
      <c r="AG27" s="35">
        <f t="shared" si="16"/>
        <v>2841.9258113984624</v>
      </c>
      <c r="AH27" s="21">
        <v>0.8610000000000007</v>
      </c>
      <c r="AI27" s="21">
        <v>2.0456078722731585</v>
      </c>
      <c r="AJ27" s="21">
        <f t="shared" si="17"/>
        <v>2.906607872273159</v>
      </c>
      <c r="AK27" s="22">
        <f t="shared" si="18"/>
        <v>5582.024154385711</v>
      </c>
      <c r="AL27" s="21">
        <v>0.8610000000000007</v>
      </c>
      <c r="AM27" s="47">
        <v>0.06479303403941374</v>
      </c>
      <c r="AN27" s="21">
        <f t="shared" si="19"/>
        <v>0.9257930340394144</v>
      </c>
      <c r="AO27" s="62">
        <f t="shared" si="20"/>
        <v>1777.9484901513338</v>
      </c>
      <c r="AP27" s="33">
        <f t="shared" si="21"/>
        <v>1.9808148382337447</v>
      </c>
      <c r="AQ27" s="45">
        <f t="shared" si="22"/>
        <v>3804.075664234377</v>
      </c>
      <c r="AR27" s="21">
        <v>0.6199999999999992</v>
      </c>
      <c r="AS27" s="21">
        <v>1.2294019812414378</v>
      </c>
      <c r="AT27" s="21">
        <f t="shared" si="23"/>
        <v>1.849401981241437</v>
      </c>
      <c r="AU27" s="22">
        <f t="shared" si="24"/>
        <v>3551.7025288949303</v>
      </c>
      <c r="AV27" s="21">
        <v>0.6199999999999992</v>
      </c>
      <c r="AW27" s="47">
        <v>0.09945783538834459</v>
      </c>
      <c r="AX27" s="21">
        <f t="shared" si="25"/>
        <v>0.7194578353883438</v>
      </c>
      <c r="AY27" s="62">
        <f t="shared" si="26"/>
        <v>1381.6899945498988</v>
      </c>
      <c r="AZ27" s="33">
        <f t="shared" si="27"/>
        <v>1.1299441458530932</v>
      </c>
      <c r="BA27" s="45">
        <f t="shared" si="28"/>
        <v>2170.012534345032</v>
      </c>
      <c r="BB27" s="21">
        <v>0.41999999999999993</v>
      </c>
      <c r="BC27" s="21">
        <v>0.3594126989145326</v>
      </c>
      <c r="BD27" s="21">
        <f t="shared" si="29"/>
        <v>0.7794126989145325</v>
      </c>
      <c r="BE27" s="22">
        <f t="shared" si="30"/>
        <v>1496.830911757403</v>
      </c>
      <c r="BF27" s="21">
        <v>0.41999999999999993</v>
      </c>
      <c r="BG27" s="47">
        <v>0.0030957002845399236</v>
      </c>
      <c r="BH27" s="21">
        <f t="shared" si="31"/>
        <v>0.42309570028453986</v>
      </c>
      <c r="BI27" s="62">
        <f t="shared" si="32"/>
        <v>812.5383685684475</v>
      </c>
      <c r="BJ27" s="37">
        <f t="shared" si="33"/>
        <v>0.3563169986299926</v>
      </c>
      <c r="BK27" s="33">
        <f t="shared" si="34"/>
        <v>684.2925431889556</v>
      </c>
      <c r="BL27" s="21">
        <v>0.48600000000000065</v>
      </c>
      <c r="BM27" s="21">
        <v>0.17692617767941823</v>
      </c>
      <c r="BN27" s="21">
        <f t="shared" si="35"/>
        <v>0.6629261776794189</v>
      </c>
      <c r="BO27" s="22">
        <f t="shared" si="36"/>
        <v>1273.1232071862169</v>
      </c>
      <c r="BP27" s="21">
        <v>0.48600000000000065</v>
      </c>
      <c r="BQ27" s="47">
        <v>0.02994135314574769</v>
      </c>
      <c r="BR27" s="21">
        <f t="shared" si="37"/>
        <v>0.5159413531457483</v>
      </c>
      <c r="BS27" s="62">
        <f t="shared" si="38"/>
        <v>990.8447310622838</v>
      </c>
      <c r="BT27" s="37">
        <f t="shared" si="39"/>
        <v>0.14698482453367057</v>
      </c>
      <c r="BU27" s="34">
        <f t="shared" si="40"/>
        <v>282.27847612393305</v>
      </c>
      <c r="BV27" s="37">
        <f t="shared" si="41"/>
        <v>6.970579934661187</v>
      </c>
      <c r="BW27" s="82">
        <f t="shared" si="42"/>
        <v>13386.719941319427</v>
      </c>
      <c r="BX27" s="86">
        <v>3.309</v>
      </c>
      <c r="BY27" s="84">
        <v>6598.16</v>
      </c>
      <c r="BZ27" s="85">
        <f t="shared" si="43"/>
        <v>10.279579934661188</v>
      </c>
      <c r="CA27" s="84">
        <f t="shared" si="44"/>
        <v>19984.87994131943</v>
      </c>
      <c r="CB27" s="2"/>
      <c r="CD27" s="2"/>
    </row>
    <row r="28" spans="1:82" ht="16.5">
      <c r="A28" s="17" t="s">
        <v>27</v>
      </c>
      <c r="B28" s="18">
        <v>59.2</v>
      </c>
      <c r="C28" s="28">
        <v>1920.46</v>
      </c>
      <c r="D28" s="19">
        <v>0</v>
      </c>
      <c r="E28" s="19">
        <v>0.4444190395897003</v>
      </c>
      <c r="F28" s="19">
        <f t="shared" si="0"/>
        <v>0.4444190395897003</v>
      </c>
      <c r="G28" s="32">
        <f t="shared" si="45"/>
        <v>853.4889887704359</v>
      </c>
      <c r="H28" s="19">
        <v>0</v>
      </c>
      <c r="I28" s="54">
        <v>0.023403828994976623</v>
      </c>
      <c r="J28" s="20">
        <f t="shared" si="1"/>
        <v>0.023403828994976623</v>
      </c>
      <c r="K28" s="70">
        <f t="shared" si="2"/>
        <v>44.946117431692805</v>
      </c>
      <c r="L28" s="33">
        <f t="shared" si="3"/>
        <v>0.4210152105947237</v>
      </c>
      <c r="M28" s="35">
        <f t="shared" si="4"/>
        <v>808.5428713387431</v>
      </c>
      <c r="N28" s="21">
        <v>0</v>
      </c>
      <c r="O28" s="21">
        <v>1.0416617135630735</v>
      </c>
      <c r="P28" s="21">
        <f t="shared" si="5"/>
        <v>1.0416617135630735</v>
      </c>
      <c r="Q28" s="22">
        <f t="shared" si="6"/>
        <v>2000.4696544293402</v>
      </c>
      <c r="R28" s="21">
        <v>0</v>
      </c>
      <c r="S28" s="47">
        <v>0.021679839814522164</v>
      </c>
      <c r="T28" s="21">
        <f t="shared" si="7"/>
        <v>0.021679839814522164</v>
      </c>
      <c r="U28" s="62">
        <f t="shared" si="8"/>
        <v>41.635265170197236</v>
      </c>
      <c r="V28" s="33">
        <f t="shared" si="9"/>
        <v>1.0199818737485513</v>
      </c>
      <c r="W28" s="35">
        <f t="shared" si="10"/>
        <v>1958.8343892591429</v>
      </c>
      <c r="X28" s="21">
        <v>0.0259999999999998</v>
      </c>
      <c r="Y28" s="58">
        <v>1.2521693188604353</v>
      </c>
      <c r="Z28" s="21">
        <f t="shared" si="11"/>
        <v>1.278169318860435</v>
      </c>
      <c r="AA28" s="22">
        <f t="shared" si="12"/>
        <v>2454.673050098711</v>
      </c>
      <c r="AB28" s="21">
        <v>0.0259999999999998</v>
      </c>
      <c r="AC28" s="47">
        <v>0.11591695647591953</v>
      </c>
      <c r="AD28" s="21">
        <f t="shared" si="13"/>
        <v>0.14191695647591934</v>
      </c>
      <c r="AE28" s="62">
        <f t="shared" si="14"/>
        <v>272.54583823374406</v>
      </c>
      <c r="AF28" s="33">
        <f t="shared" si="15"/>
        <v>1.1362523623845158</v>
      </c>
      <c r="AG28" s="35">
        <f t="shared" si="16"/>
        <v>2182.1272118649667</v>
      </c>
      <c r="AH28" s="21">
        <v>0.20000000000000018</v>
      </c>
      <c r="AI28" s="21">
        <v>1.570687237854358</v>
      </c>
      <c r="AJ28" s="21">
        <f t="shared" si="17"/>
        <v>1.770687237854358</v>
      </c>
      <c r="AK28" s="22">
        <f t="shared" si="18"/>
        <v>3400.5340128097805</v>
      </c>
      <c r="AL28" s="21">
        <v>0.20000000000000018</v>
      </c>
      <c r="AM28" s="47">
        <v>0.04975029332209201</v>
      </c>
      <c r="AN28" s="21">
        <f t="shared" si="19"/>
        <v>0.2497502933220922</v>
      </c>
      <c r="AO28" s="62">
        <f t="shared" si="20"/>
        <v>479.6354483133452</v>
      </c>
      <c r="AP28" s="33">
        <f t="shared" si="21"/>
        <v>1.520936944532266</v>
      </c>
      <c r="AQ28" s="45">
        <f t="shared" si="22"/>
        <v>2920.8985644964355</v>
      </c>
      <c r="AR28" s="21">
        <v>0.4319999999999995</v>
      </c>
      <c r="AS28" s="21">
        <v>0.943976618540767</v>
      </c>
      <c r="AT28" s="21">
        <f t="shared" si="23"/>
        <v>1.3759766185407665</v>
      </c>
      <c r="AU28" s="22">
        <f t="shared" si="24"/>
        <v>2642.5080568428</v>
      </c>
      <c r="AV28" s="21">
        <v>0.4319999999999995</v>
      </c>
      <c r="AW28" s="47">
        <v>0.07636710577159533</v>
      </c>
      <c r="AX28" s="21">
        <f t="shared" si="25"/>
        <v>0.5083671057715948</v>
      </c>
      <c r="AY28" s="62">
        <f t="shared" si="26"/>
        <v>976.298691950117</v>
      </c>
      <c r="AZ28" s="33">
        <f t="shared" si="27"/>
        <v>0.8676095127691716</v>
      </c>
      <c r="BA28" s="45">
        <f t="shared" si="28"/>
        <v>1666.2093648926832</v>
      </c>
      <c r="BB28" s="21">
        <v>0.4370000000000003</v>
      </c>
      <c r="BC28" s="21">
        <v>0.27596928373204066</v>
      </c>
      <c r="BD28" s="21">
        <f t="shared" si="29"/>
        <v>0.7129692837320409</v>
      </c>
      <c r="BE28" s="22">
        <f t="shared" si="30"/>
        <v>1369.2289906360354</v>
      </c>
      <c r="BF28" s="21">
        <v>0.4370000000000003</v>
      </c>
      <c r="BG28" s="47">
        <v>0.002376983876066971</v>
      </c>
      <c r="BH28" s="21">
        <f t="shared" si="31"/>
        <v>0.4393769838760673</v>
      </c>
      <c r="BI28" s="62">
        <f t="shared" si="32"/>
        <v>843.8059224546322</v>
      </c>
      <c r="BJ28" s="37">
        <f t="shared" si="33"/>
        <v>0.27359229985597366</v>
      </c>
      <c r="BK28" s="33">
        <f t="shared" si="34"/>
        <v>525.4230681814032</v>
      </c>
      <c r="BL28" s="21">
        <v>0.31400000000000006</v>
      </c>
      <c r="BM28" s="21">
        <v>0.13584993149963115</v>
      </c>
      <c r="BN28" s="21">
        <f t="shared" si="35"/>
        <v>0.4498499314996312</v>
      </c>
      <c r="BO28" s="22">
        <f t="shared" si="36"/>
        <v>863.9187994477818</v>
      </c>
      <c r="BP28" s="21">
        <v>0.31400000000000006</v>
      </c>
      <c r="BQ28" s="47">
        <v>0.022989988407629874</v>
      </c>
      <c r="BR28" s="21">
        <f t="shared" si="37"/>
        <v>0.33698998840762995</v>
      </c>
      <c r="BS28" s="62">
        <f t="shared" si="38"/>
        <v>647.175793137317</v>
      </c>
      <c r="BT28" s="37">
        <f t="shared" si="39"/>
        <v>0.11285994309200126</v>
      </c>
      <c r="BU28" s="34">
        <f t="shared" si="40"/>
        <v>216.7430063104648</v>
      </c>
      <c r="BV28" s="37">
        <f t="shared" si="41"/>
        <v>5.352248146977204</v>
      </c>
      <c r="BW28" s="82">
        <f t="shared" si="42"/>
        <v>10278.77847634384</v>
      </c>
      <c r="BX28" s="86">
        <v>2.54</v>
      </c>
      <c r="BY28" s="84">
        <v>5066.29</v>
      </c>
      <c r="BZ28" s="85">
        <f t="shared" si="43"/>
        <v>7.892248146977204</v>
      </c>
      <c r="CA28" s="84">
        <f t="shared" si="44"/>
        <v>15345.06847634384</v>
      </c>
      <c r="CB28" s="2"/>
      <c r="CD28" s="2"/>
    </row>
    <row r="29" spans="1:82" ht="16.5">
      <c r="A29" s="17" t="s">
        <v>28</v>
      </c>
      <c r="B29" s="18">
        <v>30.9</v>
      </c>
      <c r="C29" s="28">
        <v>1920.46</v>
      </c>
      <c r="D29" s="19">
        <v>0.23130000000000006</v>
      </c>
      <c r="E29" s="19">
        <v>0.23196872167773208</v>
      </c>
      <c r="F29" s="19">
        <f t="shared" si="0"/>
        <v>0.46326872167773214</v>
      </c>
      <c r="G29" s="32">
        <f t="shared" si="45"/>
        <v>889.6890492332175</v>
      </c>
      <c r="H29" s="19">
        <v>0.23130000000000006</v>
      </c>
      <c r="I29" s="54">
        <v>0.012215849931499621</v>
      </c>
      <c r="J29" s="20">
        <f t="shared" si="1"/>
        <v>0.2435158499314997</v>
      </c>
      <c r="K29" s="70">
        <f t="shared" si="2"/>
        <v>467.6624491594479</v>
      </c>
      <c r="L29" s="33">
        <f t="shared" si="3"/>
        <v>0.21975287174623245</v>
      </c>
      <c r="M29" s="35">
        <f t="shared" si="4"/>
        <v>422.0266000737696</v>
      </c>
      <c r="N29" s="21">
        <v>0.4638</v>
      </c>
      <c r="O29" s="21">
        <v>0.5437051849509961</v>
      </c>
      <c r="P29" s="21">
        <f t="shared" si="5"/>
        <v>1.007505184950996</v>
      </c>
      <c r="Q29" s="22">
        <f t="shared" si="6"/>
        <v>1934.8734074909896</v>
      </c>
      <c r="R29" s="21">
        <v>0.4638</v>
      </c>
      <c r="S29" s="47">
        <v>0.011315997470755656</v>
      </c>
      <c r="T29" s="21">
        <f t="shared" si="7"/>
        <v>0.47511599747075567</v>
      </c>
      <c r="U29" s="62">
        <f t="shared" si="8"/>
        <v>912.4412685026874</v>
      </c>
      <c r="V29" s="33">
        <f t="shared" si="9"/>
        <v>0.5323891874802402</v>
      </c>
      <c r="W29" s="35">
        <f t="shared" si="10"/>
        <v>1022.4321389883022</v>
      </c>
      <c r="X29" s="21">
        <v>0.5899999999999999</v>
      </c>
      <c r="Y29" s="58">
        <v>0.6535816208241123</v>
      </c>
      <c r="Z29" s="21">
        <f t="shared" si="11"/>
        <v>1.2435816208241122</v>
      </c>
      <c r="AA29" s="22">
        <f t="shared" si="12"/>
        <v>2388.2487595278744</v>
      </c>
      <c r="AB29" s="21">
        <v>0.5899999999999999</v>
      </c>
      <c r="AC29" s="47">
        <v>0.060503951944356635</v>
      </c>
      <c r="AD29" s="21">
        <f t="shared" si="13"/>
        <v>0.6505039519443565</v>
      </c>
      <c r="AE29" s="62">
        <f t="shared" si="14"/>
        <v>1249.266819551059</v>
      </c>
      <c r="AF29" s="33">
        <f t="shared" si="15"/>
        <v>0.5930776688797557</v>
      </c>
      <c r="AG29" s="35">
        <f t="shared" si="16"/>
        <v>1138.9819399768155</v>
      </c>
      <c r="AH29" s="21">
        <v>0.9299999999999997</v>
      </c>
      <c r="AI29" s="21">
        <v>0.819835061650332</v>
      </c>
      <c r="AJ29" s="21">
        <f t="shared" si="17"/>
        <v>1.7498350616503318</v>
      </c>
      <c r="AK29" s="22">
        <f t="shared" si="18"/>
        <v>3360.488242496996</v>
      </c>
      <c r="AL29" s="21">
        <v>0.9299999999999997</v>
      </c>
      <c r="AM29" s="47">
        <v>0.025967636210348696</v>
      </c>
      <c r="AN29" s="21">
        <f t="shared" si="19"/>
        <v>0.9559676362103484</v>
      </c>
      <c r="AO29" s="62">
        <f t="shared" si="20"/>
        <v>1835.8976066365258</v>
      </c>
      <c r="AP29" s="33">
        <f t="shared" si="21"/>
        <v>0.7938674254399833</v>
      </c>
      <c r="AQ29" s="45">
        <f t="shared" si="22"/>
        <v>1524.5906358604702</v>
      </c>
      <c r="AR29" s="21">
        <v>0.47500000000000053</v>
      </c>
      <c r="AS29" s="21">
        <v>0.49271752555590703</v>
      </c>
      <c r="AT29" s="21">
        <f t="shared" si="23"/>
        <v>0.9677175255559076</v>
      </c>
      <c r="AU29" s="22">
        <f t="shared" si="24"/>
        <v>1858.4627991290984</v>
      </c>
      <c r="AV29" s="21">
        <v>0.47500000000000053</v>
      </c>
      <c r="AW29" s="47">
        <v>0.03986053324902526</v>
      </c>
      <c r="AX29" s="21">
        <f t="shared" si="25"/>
        <v>0.5148605332490258</v>
      </c>
      <c r="AY29" s="62">
        <f t="shared" si="26"/>
        <v>988.7690596834241</v>
      </c>
      <c r="AZ29" s="33">
        <f t="shared" si="27"/>
        <v>0.4528569923068818</v>
      </c>
      <c r="BA29" s="45">
        <f t="shared" si="28"/>
        <v>869.6937394456743</v>
      </c>
      <c r="BB29" s="21">
        <v>0.2649999999999997</v>
      </c>
      <c r="BC29" s="21">
        <v>0.14404477816419012</v>
      </c>
      <c r="BD29" s="21">
        <f t="shared" si="29"/>
        <v>0.4090447781641898</v>
      </c>
      <c r="BE29" s="22">
        <f t="shared" si="30"/>
        <v>785.5541346732</v>
      </c>
      <c r="BF29" s="21">
        <v>0.2649999999999997</v>
      </c>
      <c r="BG29" s="47">
        <v>0.001240689219095767</v>
      </c>
      <c r="BH29" s="21">
        <f t="shared" si="31"/>
        <v>0.26624068921909544</v>
      </c>
      <c r="BI29" s="62">
        <f t="shared" si="32"/>
        <v>511.30459401770406</v>
      </c>
      <c r="BJ29" s="37">
        <f t="shared" si="33"/>
        <v>0.1428040889450944</v>
      </c>
      <c r="BK29" s="33">
        <f t="shared" si="34"/>
        <v>274.24954065549593</v>
      </c>
      <c r="BL29" s="21">
        <v>0.36300000000000043</v>
      </c>
      <c r="BM29" s="21">
        <v>0.07090815681315206</v>
      </c>
      <c r="BN29" s="21">
        <f t="shared" si="35"/>
        <v>0.4339081568131525</v>
      </c>
      <c r="BO29" s="22">
        <f t="shared" si="36"/>
        <v>833.3032588333868</v>
      </c>
      <c r="BP29" s="21">
        <v>0.36300000000000043</v>
      </c>
      <c r="BQ29" s="47">
        <v>0.011999841922225727</v>
      </c>
      <c r="BR29" s="21">
        <f t="shared" si="37"/>
        <v>0.3749998419222262</v>
      </c>
      <c r="BS29" s="62">
        <f t="shared" si="38"/>
        <v>720.1721964179585</v>
      </c>
      <c r="BT29" s="37">
        <f t="shared" si="39"/>
        <v>0.058908314890926294</v>
      </c>
      <c r="BU29" s="34">
        <f t="shared" si="40"/>
        <v>113.13106241542835</v>
      </c>
      <c r="BV29" s="37">
        <f t="shared" si="41"/>
        <v>2.793656549689114</v>
      </c>
      <c r="BW29" s="82">
        <f t="shared" si="42"/>
        <v>5365.105657415957</v>
      </c>
      <c r="BX29" s="86">
        <v>1.326</v>
      </c>
      <c r="BY29" s="84">
        <v>2644.4</v>
      </c>
      <c r="BZ29" s="85">
        <f t="shared" si="43"/>
        <v>4.119656549689115</v>
      </c>
      <c r="CA29" s="84">
        <f t="shared" si="44"/>
        <v>8009.505657415957</v>
      </c>
      <c r="CB29" s="2"/>
      <c r="CD29" s="2"/>
    </row>
    <row r="30" spans="1:82" ht="16.5">
      <c r="A30" s="17" t="s">
        <v>29</v>
      </c>
      <c r="B30" s="18">
        <v>31</v>
      </c>
      <c r="C30" s="28">
        <v>1920.46</v>
      </c>
      <c r="D30" s="19">
        <v>0.013100000000000112</v>
      </c>
      <c r="E30" s="19">
        <v>0.23271942951487684</v>
      </c>
      <c r="F30" s="19">
        <f t="shared" si="0"/>
        <v>0.24581942951487695</v>
      </c>
      <c r="G30" s="32">
        <f t="shared" si="45"/>
        <v>472.0863816061406</v>
      </c>
      <c r="H30" s="19">
        <v>0.013100000000000112</v>
      </c>
      <c r="I30" s="54">
        <v>0.012255383426423568</v>
      </c>
      <c r="J30" s="20">
        <f t="shared" si="1"/>
        <v>0.02535538342642368</v>
      </c>
      <c r="K30" s="70">
        <f t="shared" si="2"/>
        <v>48.69399965510962</v>
      </c>
      <c r="L30" s="33">
        <f t="shared" si="3"/>
        <v>0.22046404608845327</v>
      </c>
      <c r="M30" s="35">
        <f t="shared" si="4"/>
        <v>423.392381951031</v>
      </c>
      <c r="N30" s="21">
        <v>0.027499999999999858</v>
      </c>
      <c r="O30" s="21">
        <v>0.5454647486563392</v>
      </c>
      <c r="P30" s="21">
        <f t="shared" si="5"/>
        <v>0.5729647486563391</v>
      </c>
      <c r="Q30" s="22">
        <f t="shared" si="6"/>
        <v>1100.355881204553</v>
      </c>
      <c r="R30" s="21">
        <v>0.027499999999999858</v>
      </c>
      <c r="S30" s="47">
        <v>0.011352618821793701</v>
      </c>
      <c r="T30" s="21">
        <f t="shared" si="7"/>
        <v>0.038852618821793555</v>
      </c>
      <c r="U30" s="62">
        <f t="shared" si="8"/>
        <v>74.61490034250166</v>
      </c>
      <c r="V30" s="33">
        <f t="shared" si="9"/>
        <v>0.5341121298345455</v>
      </c>
      <c r="W30" s="35">
        <f t="shared" si="10"/>
        <v>1025.7409808620514</v>
      </c>
      <c r="X30" s="21">
        <v>0.06300000000000017</v>
      </c>
      <c r="Y30" s="58">
        <v>0.6556967717005657</v>
      </c>
      <c r="Z30" s="21">
        <f t="shared" si="11"/>
        <v>0.7186967717005659</v>
      </c>
      <c r="AA30" s="22">
        <f t="shared" si="12"/>
        <v>1380.2284021800688</v>
      </c>
      <c r="AB30" s="21">
        <v>0.06300000000000017</v>
      </c>
      <c r="AC30" s="47">
        <v>0.060699757614079475</v>
      </c>
      <c r="AD30" s="21">
        <f t="shared" si="13"/>
        <v>0.12369975761407964</v>
      </c>
      <c r="AE30" s="62">
        <f t="shared" si="14"/>
        <v>237.5604365075354</v>
      </c>
      <c r="AF30" s="33">
        <f t="shared" si="15"/>
        <v>0.5949970140864862</v>
      </c>
      <c r="AG30" s="35">
        <f t="shared" si="16"/>
        <v>1142.6679656725335</v>
      </c>
      <c r="AH30" s="21">
        <v>0.14500000000000002</v>
      </c>
      <c r="AI30" s="21">
        <v>0.8224882495521131</v>
      </c>
      <c r="AJ30" s="21">
        <f t="shared" si="17"/>
        <v>0.9674882495521131</v>
      </c>
      <c r="AK30" s="22">
        <f t="shared" si="18"/>
        <v>1858.0224837348512</v>
      </c>
      <c r="AL30" s="21">
        <v>0.14500000000000002</v>
      </c>
      <c r="AM30" s="47">
        <v>0.026051673867987367</v>
      </c>
      <c r="AN30" s="21">
        <f t="shared" si="19"/>
        <v>0.1710516738679874</v>
      </c>
      <c r="AO30" s="62">
        <f t="shared" si="20"/>
        <v>328.4978975965151</v>
      </c>
      <c r="AP30" s="33">
        <f t="shared" si="21"/>
        <v>0.7964365756841257</v>
      </c>
      <c r="AQ30" s="45">
        <f t="shared" si="22"/>
        <v>1529.5245861383362</v>
      </c>
      <c r="AR30" s="21">
        <v>0.21399999999999997</v>
      </c>
      <c r="AS30" s="21">
        <v>0.4943120806547935</v>
      </c>
      <c r="AT30" s="21">
        <f t="shared" si="23"/>
        <v>0.7083120806547935</v>
      </c>
      <c r="AU30" s="22">
        <f t="shared" si="24"/>
        <v>1360.2850184143047</v>
      </c>
      <c r="AV30" s="21">
        <v>0.21399999999999997</v>
      </c>
      <c r="AW30" s="47">
        <v>0.03998953173850431</v>
      </c>
      <c r="AX30" s="21">
        <f t="shared" si="25"/>
        <v>0.25398953173850425</v>
      </c>
      <c r="AY30" s="62">
        <f t="shared" si="26"/>
        <v>487.7767361225279</v>
      </c>
      <c r="AZ30" s="33">
        <f t="shared" si="27"/>
        <v>0.4543225489162892</v>
      </c>
      <c r="BA30" s="45">
        <f t="shared" si="28"/>
        <v>872.5082822917768</v>
      </c>
      <c r="BB30" s="21">
        <v>0.004999999999999893</v>
      </c>
      <c r="BC30" s="21">
        <v>0.14451094249481858</v>
      </c>
      <c r="BD30" s="21">
        <f t="shared" si="29"/>
        <v>0.14951094249481847</v>
      </c>
      <c r="BE30" s="22">
        <f t="shared" si="30"/>
        <v>287.1297846235991</v>
      </c>
      <c r="BF30" s="21">
        <v>0.004999999999999893</v>
      </c>
      <c r="BG30" s="47">
        <v>0.0012447043945620964</v>
      </c>
      <c r="BH30" s="21">
        <f t="shared" si="31"/>
        <v>0.00624470439456199</v>
      </c>
      <c r="BI30" s="62">
        <f t="shared" si="32"/>
        <v>11.99270500158052</v>
      </c>
      <c r="BJ30" s="37">
        <f t="shared" si="33"/>
        <v>0.1432662381002565</v>
      </c>
      <c r="BK30" s="33">
        <f t="shared" si="34"/>
        <v>275.1370796220186</v>
      </c>
      <c r="BL30" s="21">
        <v>0</v>
      </c>
      <c r="BM30" s="21">
        <v>0.07113763304879334</v>
      </c>
      <c r="BN30" s="21">
        <f t="shared" si="35"/>
        <v>0.07113763304879334</v>
      </c>
      <c r="BO30" s="22">
        <f t="shared" si="36"/>
        <v>136.61697876488566</v>
      </c>
      <c r="BP30" s="21">
        <v>0</v>
      </c>
      <c r="BQ30" s="47">
        <v>0.01203867636210348</v>
      </c>
      <c r="BR30" s="21">
        <f t="shared" si="37"/>
        <v>0.01203867636210348</v>
      </c>
      <c r="BS30" s="62">
        <f t="shared" si="38"/>
        <v>23.11979640636525</v>
      </c>
      <c r="BT30" s="37">
        <f t="shared" si="39"/>
        <v>0.05909895668668985</v>
      </c>
      <c r="BU30" s="34">
        <f t="shared" si="40"/>
        <v>113.4971823585204</v>
      </c>
      <c r="BV30" s="37">
        <f t="shared" si="41"/>
        <v>2.8026975093968463</v>
      </c>
      <c r="BW30" s="82">
        <f t="shared" si="42"/>
        <v>5382.468458896268</v>
      </c>
      <c r="BX30" s="86">
        <v>1.33</v>
      </c>
      <c r="BY30" s="84">
        <v>2652.96</v>
      </c>
      <c r="BZ30" s="85">
        <f t="shared" si="43"/>
        <v>4.132697509396847</v>
      </c>
      <c r="CA30" s="84">
        <f t="shared" si="44"/>
        <v>8035.428458896268</v>
      </c>
      <c r="CB30" s="2"/>
      <c r="CD30" s="2"/>
    </row>
    <row r="31" spans="1:82" ht="16.5">
      <c r="A31" s="17" t="s">
        <v>30</v>
      </c>
      <c r="B31" s="18">
        <v>55.6</v>
      </c>
      <c r="C31" s="28">
        <v>1920.46</v>
      </c>
      <c r="D31" s="19">
        <v>0.3221999999999996</v>
      </c>
      <c r="E31" s="19">
        <v>0.417</v>
      </c>
      <c r="F31" s="19">
        <f t="shared" si="0"/>
        <v>0.7391999999999996</v>
      </c>
      <c r="G31" s="32">
        <f t="shared" si="45"/>
        <v>1419.6040319999993</v>
      </c>
      <c r="H31" s="19">
        <v>0.3221999999999996</v>
      </c>
      <c r="I31" s="54">
        <v>0.021980623177714532</v>
      </c>
      <c r="J31" s="20">
        <f t="shared" si="1"/>
        <v>0.34418062317771414</v>
      </c>
      <c r="K31" s="70">
        <f t="shared" si="2"/>
        <v>660.9851195878729</v>
      </c>
      <c r="L31" s="33">
        <f t="shared" si="3"/>
        <v>0.3950193768222855</v>
      </c>
      <c r="M31" s="35">
        <f t="shared" si="4"/>
        <v>758.6189124121264</v>
      </c>
      <c r="N31" s="21">
        <v>0.6459000000000001</v>
      </c>
      <c r="O31" s="21">
        <v>0.978</v>
      </c>
      <c r="P31" s="21">
        <f t="shared" si="5"/>
        <v>1.6239000000000001</v>
      </c>
      <c r="Q31" s="22">
        <f t="shared" si="6"/>
        <v>3118.6349940000005</v>
      </c>
      <c r="R31" s="21">
        <v>0.6459000000000001</v>
      </c>
      <c r="S31" s="47">
        <v>0.020361471177152573</v>
      </c>
      <c r="T31" s="21">
        <f t="shared" si="7"/>
        <v>0.6662614711771527</v>
      </c>
      <c r="U31" s="62">
        <f t="shared" si="8"/>
        <v>1279.5285049368747</v>
      </c>
      <c r="V31" s="33">
        <f t="shared" si="9"/>
        <v>0.9576385288228474</v>
      </c>
      <c r="W31" s="35">
        <f t="shared" si="10"/>
        <v>1839.1064890631258</v>
      </c>
      <c r="X31" s="21">
        <v>0.898</v>
      </c>
      <c r="Y31" s="58">
        <v>1.1760238873081115</v>
      </c>
      <c r="Z31" s="21">
        <f t="shared" si="11"/>
        <v>2.0740238873081114</v>
      </c>
      <c r="AA31" s="22">
        <f t="shared" si="12"/>
        <v>3983.0799146197355</v>
      </c>
      <c r="AB31" s="21">
        <v>0.898</v>
      </c>
      <c r="AC31" s="47">
        <v>0.10886795236589739</v>
      </c>
      <c r="AD31" s="21">
        <f t="shared" si="13"/>
        <v>1.0068679523658974</v>
      </c>
      <c r="AE31" s="62">
        <f t="shared" si="14"/>
        <v>1933.6496278006114</v>
      </c>
      <c r="AF31" s="33">
        <f t="shared" si="15"/>
        <v>1.067155934942214</v>
      </c>
      <c r="AG31" s="35">
        <f t="shared" si="16"/>
        <v>2049.4302868191244</v>
      </c>
      <c r="AH31" s="21">
        <v>1.2630000000000008</v>
      </c>
      <c r="AI31" s="21">
        <v>1.4751724733902416</v>
      </c>
      <c r="AJ31" s="21">
        <f t="shared" si="17"/>
        <v>2.738172473390242</v>
      </c>
      <c r="AK31" s="22">
        <f t="shared" si="18"/>
        <v>5258.550708247025</v>
      </c>
      <c r="AL31" s="21">
        <v>1.2630000000000008</v>
      </c>
      <c r="AM31" s="47">
        <v>0.04672493764709992</v>
      </c>
      <c r="AN31" s="21">
        <f t="shared" si="19"/>
        <v>1.3097249376471007</v>
      </c>
      <c r="AO31" s="62">
        <f t="shared" si="20"/>
        <v>2515.2743537537513</v>
      </c>
      <c r="AP31" s="33">
        <f t="shared" si="21"/>
        <v>1.4284475357431414</v>
      </c>
      <c r="AQ31" s="45">
        <f t="shared" si="22"/>
        <v>2743.2763544932736</v>
      </c>
      <c r="AR31" s="21">
        <v>0.6470000000000002</v>
      </c>
      <c r="AS31" s="21">
        <v>0.8865726349808554</v>
      </c>
      <c r="AT31" s="21">
        <f t="shared" si="23"/>
        <v>1.5335726349808556</v>
      </c>
      <c r="AU31" s="22">
        <f t="shared" si="24"/>
        <v>2945.164902575334</v>
      </c>
      <c r="AV31" s="21">
        <v>0.6470000000000002</v>
      </c>
      <c r="AW31" s="47">
        <v>0.07172316015034967</v>
      </c>
      <c r="AX31" s="21">
        <f t="shared" si="25"/>
        <v>0.7187231601503499</v>
      </c>
      <c r="AY31" s="62">
        <f t="shared" si="26"/>
        <v>1380.279080142341</v>
      </c>
      <c r="AZ31" s="33">
        <f t="shared" si="27"/>
        <v>0.8148494748305057</v>
      </c>
      <c r="BA31" s="45">
        <f t="shared" si="28"/>
        <v>1564.885822432993</v>
      </c>
      <c r="BB31" s="21">
        <v>0</v>
      </c>
      <c r="BC31" s="21">
        <v>0.25918736782941654</v>
      </c>
      <c r="BD31" s="21">
        <f t="shared" si="29"/>
        <v>0.25918736782941654</v>
      </c>
      <c r="BE31" s="22">
        <f t="shared" si="30"/>
        <v>497.7589724216813</v>
      </c>
      <c r="BF31" s="21">
        <v>0</v>
      </c>
      <c r="BG31" s="47">
        <v>0.002232437559279115</v>
      </c>
      <c r="BH31" s="21">
        <f t="shared" si="31"/>
        <v>0.002232437559279115</v>
      </c>
      <c r="BI31" s="62">
        <f t="shared" si="32"/>
        <v>4.2873070350931695</v>
      </c>
      <c r="BJ31" s="37">
        <f t="shared" si="33"/>
        <v>0.25695493027013744</v>
      </c>
      <c r="BK31" s="33">
        <f t="shared" si="34"/>
        <v>493.4716653865881</v>
      </c>
      <c r="BL31" s="21">
        <v>0</v>
      </c>
      <c r="BM31" s="21">
        <v>0.12758878701654547</v>
      </c>
      <c r="BN31" s="21">
        <f t="shared" si="35"/>
        <v>0.12758878701654547</v>
      </c>
      <c r="BO31" s="22">
        <f t="shared" si="36"/>
        <v>245.02916191379492</v>
      </c>
      <c r="BP31" s="21">
        <v>0</v>
      </c>
      <c r="BQ31" s="47">
        <v>0.02159194857203076</v>
      </c>
      <c r="BR31" s="21">
        <f t="shared" si="37"/>
        <v>0.02159194857203076</v>
      </c>
      <c r="BS31" s="62">
        <f t="shared" si="38"/>
        <v>41.46647355464219</v>
      </c>
      <c r="BT31" s="37">
        <f t="shared" si="39"/>
        <v>0.10599683844451471</v>
      </c>
      <c r="BU31" s="34">
        <f t="shared" si="40"/>
        <v>203.56268835915273</v>
      </c>
      <c r="BV31" s="37">
        <f t="shared" si="41"/>
        <v>5.026062619875646</v>
      </c>
      <c r="BW31" s="82">
        <f t="shared" si="42"/>
        <v>9652.352218966384</v>
      </c>
      <c r="BX31" s="86">
        <v>2.386</v>
      </c>
      <c r="BY31" s="84">
        <v>4758.21</v>
      </c>
      <c r="BZ31" s="85">
        <f t="shared" si="43"/>
        <v>7.4120626198756465</v>
      </c>
      <c r="CA31" s="84">
        <f t="shared" si="44"/>
        <v>14410.562218966385</v>
      </c>
      <c r="CB31" s="2"/>
      <c r="CD31" s="2"/>
    </row>
    <row r="32" spans="1:82" ht="16.5">
      <c r="A32" s="17" t="s">
        <v>31</v>
      </c>
      <c r="B32" s="18">
        <v>77.2</v>
      </c>
      <c r="C32" s="28">
        <v>1920.46</v>
      </c>
      <c r="D32" s="19">
        <v>0.40729999999999933</v>
      </c>
      <c r="E32" s="19">
        <v>0.5795464502757579</v>
      </c>
      <c r="F32" s="19">
        <f t="shared" si="0"/>
        <v>0.9868464502757572</v>
      </c>
      <c r="G32" s="32">
        <f t="shared" si="45"/>
        <v>1895.1991338965809</v>
      </c>
      <c r="H32" s="19">
        <v>0.40729999999999933</v>
      </c>
      <c r="I32" s="54">
        <v>0.03051985808128708</v>
      </c>
      <c r="J32" s="20">
        <f t="shared" si="1"/>
        <v>0.43781985808128643</v>
      </c>
      <c r="K32" s="70">
        <f t="shared" si="2"/>
        <v>840.8155246507873</v>
      </c>
      <c r="L32" s="33">
        <f t="shared" si="3"/>
        <v>0.5490265921944708</v>
      </c>
      <c r="M32" s="35">
        <f t="shared" si="4"/>
        <v>1054.3836092457937</v>
      </c>
      <c r="N32" s="21">
        <v>0.7876000000000003</v>
      </c>
      <c r="O32" s="21">
        <v>1.3583831805248188</v>
      </c>
      <c r="P32" s="21">
        <f t="shared" si="5"/>
        <v>2.1459831805248193</v>
      </c>
      <c r="Q32" s="22">
        <f t="shared" si="6"/>
        <v>4121.2748588706945</v>
      </c>
      <c r="R32" s="21">
        <v>0.7876000000000003</v>
      </c>
      <c r="S32" s="47">
        <v>0.02827168300137012</v>
      </c>
      <c r="T32" s="21">
        <f t="shared" si="7"/>
        <v>0.8158716830013705</v>
      </c>
      <c r="U32" s="62">
        <f t="shared" si="8"/>
        <v>1566.848932336812</v>
      </c>
      <c r="V32" s="33">
        <f t="shared" si="9"/>
        <v>1.3301114975234487</v>
      </c>
      <c r="W32" s="35">
        <f t="shared" si="10"/>
        <v>2554.4259265338824</v>
      </c>
      <c r="X32" s="21">
        <v>0.6150000000000002</v>
      </c>
      <c r="Y32" s="58">
        <v>1.6328964766220542</v>
      </c>
      <c r="Z32" s="21">
        <f t="shared" si="11"/>
        <v>2.2478964766220546</v>
      </c>
      <c r="AA32" s="22">
        <f t="shared" si="12"/>
        <v>4316.995267493591</v>
      </c>
      <c r="AB32" s="21">
        <v>0.6150000000000002</v>
      </c>
      <c r="AC32" s="47">
        <v>0.15116197702603018</v>
      </c>
      <c r="AD32" s="21">
        <f t="shared" si="13"/>
        <v>0.7661619770260304</v>
      </c>
      <c r="AE32" s="62">
        <f t="shared" si="14"/>
        <v>1471.3834303994104</v>
      </c>
      <c r="AF32" s="33">
        <f t="shared" si="15"/>
        <v>1.4817344995960242</v>
      </c>
      <c r="AG32" s="35">
        <f t="shared" si="16"/>
        <v>2845.611837094181</v>
      </c>
      <c r="AH32" s="21">
        <v>1.2110000000000003</v>
      </c>
      <c r="AI32" s="21">
        <v>2.04826106017494</v>
      </c>
      <c r="AJ32" s="21">
        <f t="shared" si="17"/>
        <v>3.25926106017494</v>
      </c>
      <c r="AK32" s="22">
        <f t="shared" si="18"/>
        <v>6259.280495623566</v>
      </c>
      <c r="AL32" s="21">
        <v>1.2110000000000003</v>
      </c>
      <c r="AM32" s="47">
        <v>0.06487707169705241</v>
      </c>
      <c r="AN32" s="21">
        <f t="shared" si="19"/>
        <v>1.2758770716970527</v>
      </c>
      <c r="AO32" s="62">
        <f t="shared" si="20"/>
        <v>2450.2708811113216</v>
      </c>
      <c r="AP32" s="33">
        <f t="shared" si="21"/>
        <v>1.9833839884778874</v>
      </c>
      <c r="AQ32" s="45">
        <f t="shared" si="22"/>
        <v>3809.0096145122443</v>
      </c>
      <c r="AR32" s="21">
        <v>0.8539999999999992</v>
      </c>
      <c r="AS32" s="21">
        <v>1.2309965363403244</v>
      </c>
      <c r="AT32" s="21">
        <f t="shared" si="23"/>
        <v>2.0849965363403236</v>
      </c>
      <c r="AU32" s="22">
        <f t="shared" si="24"/>
        <v>4004.152448180138</v>
      </c>
      <c r="AV32" s="21">
        <v>0.8539999999999992</v>
      </c>
      <c r="AW32" s="47">
        <v>0.09958683387782365</v>
      </c>
      <c r="AX32" s="21">
        <f t="shared" si="25"/>
        <v>0.9535868338778228</v>
      </c>
      <c r="AY32" s="62">
        <f t="shared" si="26"/>
        <v>1831.3253709890037</v>
      </c>
      <c r="AZ32" s="33">
        <f t="shared" si="27"/>
        <v>1.1314097024625007</v>
      </c>
      <c r="BA32" s="45">
        <f t="shared" si="28"/>
        <v>2172.8270771911343</v>
      </c>
      <c r="BB32" s="21">
        <v>0.5984999999999996</v>
      </c>
      <c r="BC32" s="21">
        <v>0.3598788632451611</v>
      </c>
      <c r="BD32" s="21">
        <f t="shared" si="29"/>
        <v>0.9583788632451606</v>
      </c>
      <c r="BE32" s="22">
        <f t="shared" si="30"/>
        <v>1840.5282717078012</v>
      </c>
      <c r="BF32" s="21">
        <v>0.5984999999999996</v>
      </c>
      <c r="BG32" s="47">
        <v>0.003099715460006253</v>
      </c>
      <c r="BH32" s="21">
        <f t="shared" si="31"/>
        <v>0.6015997154600058</v>
      </c>
      <c r="BI32" s="62">
        <f t="shared" si="32"/>
        <v>1155.3481895523228</v>
      </c>
      <c r="BJ32" s="37">
        <f t="shared" si="33"/>
        <v>0.35677914778515485</v>
      </c>
      <c r="BK32" s="33">
        <f t="shared" si="34"/>
        <v>685.1800821554784</v>
      </c>
      <c r="BL32" s="21">
        <v>0.6905000000000001</v>
      </c>
      <c r="BM32" s="21">
        <v>0.17715565391505952</v>
      </c>
      <c r="BN32" s="21">
        <f t="shared" si="35"/>
        <v>0.8676556539150596</v>
      </c>
      <c r="BO32" s="22">
        <f t="shared" si="36"/>
        <v>1666.2979771177154</v>
      </c>
      <c r="BP32" s="21">
        <v>0.6905000000000001</v>
      </c>
      <c r="BQ32" s="47">
        <v>0.029980187585625446</v>
      </c>
      <c r="BR32" s="21">
        <f t="shared" si="37"/>
        <v>0.7204801875856256</v>
      </c>
      <c r="BS32" s="62">
        <f t="shared" si="38"/>
        <v>1383.6533810506905</v>
      </c>
      <c r="BT32" s="37">
        <f t="shared" si="39"/>
        <v>0.147175466329434</v>
      </c>
      <c r="BU32" s="34">
        <f t="shared" si="40"/>
        <v>282.64459606702485</v>
      </c>
      <c r="BV32" s="37">
        <f t="shared" si="41"/>
        <v>6.979620894368921</v>
      </c>
      <c r="BW32" s="82">
        <f t="shared" si="42"/>
        <v>13404.08274279974</v>
      </c>
      <c r="BX32" s="86">
        <v>3.313</v>
      </c>
      <c r="BY32" s="84">
        <v>6606.72</v>
      </c>
      <c r="BZ32" s="85">
        <f t="shared" si="43"/>
        <v>10.292620894368921</v>
      </c>
      <c r="CA32" s="84">
        <f t="shared" si="44"/>
        <v>20010.80274279974</v>
      </c>
      <c r="CB32" s="2"/>
      <c r="CD32" s="2"/>
    </row>
    <row r="33" spans="1:82" ht="16.5">
      <c r="A33" s="17" t="s">
        <v>32</v>
      </c>
      <c r="B33" s="18">
        <v>59.1</v>
      </c>
      <c r="C33" s="28">
        <v>1920.46</v>
      </c>
      <c r="D33" s="19">
        <v>0.32620000000000005</v>
      </c>
      <c r="E33" s="19">
        <v>0.444</v>
      </c>
      <c r="F33" s="19">
        <f t="shared" si="0"/>
        <v>0.7702</v>
      </c>
      <c r="G33" s="32">
        <f t="shared" si="45"/>
        <v>1479.138292</v>
      </c>
      <c r="H33" s="19">
        <v>0.32620000000000005</v>
      </c>
      <c r="I33" s="54">
        <v>0.023364295500052677</v>
      </c>
      <c r="J33" s="20">
        <f t="shared" si="1"/>
        <v>0.34956429550005275</v>
      </c>
      <c r="K33" s="70">
        <f t="shared" si="2"/>
        <v>671.3242469360313</v>
      </c>
      <c r="L33" s="33">
        <f t="shared" si="3"/>
        <v>0.42063570449994725</v>
      </c>
      <c r="M33" s="35">
        <f t="shared" si="4"/>
        <v>807.8140450639688</v>
      </c>
      <c r="N33" s="21">
        <v>0.8436000000000003</v>
      </c>
      <c r="O33" s="21">
        <v>1.04</v>
      </c>
      <c r="P33" s="21">
        <f t="shared" si="5"/>
        <v>1.8836000000000004</v>
      </c>
      <c r="Q33" s="22">
        <f t="shared" si="6"/>
        <v>3617.378456000001</v>
      </c>
      <c r="R33" s="21">
        <v>0.8436000000000003</v>
      </c>
      <c r="S33" s="47">
        <v>0.02164321846348412</v>
      </c>
      <c r="T33" s="21">
        <f t="shared" si="7"/>
        <v>0.8652432184634845</v>
      </c>
      <c r="U33" s="62">
        <f t="shared" si="8"/>
        <v>1661.6649913303836</v>
      </c>
      <c r="V33" s="33">
        <f t="shared" si="9"/>
        <v>1.0183567815365158</v>
      </c>
      <c r="W33" s="35">
        <f t="shared" si="10"/>
        <v>1955.7134646696172</v>
      </c>
      <c r="X33" s="21">
        <v>1.232</v>
      </c>
      <c r="Y33" s="58">
        <v>1.2500541679839818</v>
      </c>
      <c r="Z33" s="21">
        <f t="shared" si="11"/>
        <v>2.482054167983982</v>
      </c>
      <c r="AA33" s="22">
        <f t="shared" si="12"/>
        <v>4766.685747446519</v>
      </c>
      <c r="AB33" s="21">
        <v>1.232</v>
      </c>
      <c r="AC33" s="47">
        <v>0.11572115080619669</v>
      </c>
      <c r="AD33" s="21">
        <f t="shared" si="13"/>
        <v>1.3477211508061966</v>
      </c>
      <c r="AE33" s="62">
        <f t="shared" si="14"/>
        <v>2588.2445612772685</v>
      </c>
      <c r="AF33" s="33">
        <f t="shared" si="15"/>
        <v>1.1343330171777855</v>
      </c>
      <c r="AG33" s="35">
        <f t="shared" si="16"/>
        <v>2178.44118616925</v>
      </c>
      <c r="AH33" s="21">
        <v>1.6780000000000008</v>
      </c>
      <c r="AI33" s="21">
        <v>1.568034049952577</v>
      </c>
      <c r="AJ33" s="21">
        <f t="shared" si="17"/>
        <v>3.246034049952578</v>
      </c>
      <c r="AK33" s="22">
        <f t="shared" si="18"/>
        <v>6233.878551571928</v>
      </c>
      <c r="AL33" s="21">
        <v>1.6780000000000008</v>
      </c>
      <c r="AM33" s="47">
        <v>0.04966625566445333</v>
      </c>
      <c r="AN33" s="21">
        <f t="shared" si="19"/>
        <v>1.7276662556644542</v>
      </c>
      <c r="AO33" s="62">
        <f t="shared" si="20"/>
        <v>3317.9139373533576</v>
      </c>
      <c r="AP33" s="33">
        <f t="shared" si="21"/>
        <v>1.5183677942881237</v>
      </c>
      <c r="AQ33" s="45">
        <f t="shared" si="22"/>
        <v>2915.9646142185707</v>
      </c>
      <c r="AR33" s="21">
        <v>0.8739999999999988</v>
      </c>
      <c r="AS33" s="21">
        <v>0.9423820634418805</v>
      </c>
      <c r="AT33" s="21">
        <f t="shared" si="23"/>
        <v>1.8163820634418792</v>
      </c>
      <c r="AU33" s="22">
        <f t="shared" si="24"/>
        <v>3488.2890975575915</v>
      </c>
      <c r="AV33" s="21">
        <v>0.8739999999999988</v>
      </c>
      <c r="AW33" s="47">
        <v>0.07623810728211629</v>
      </c>
      <c r="AX33" s="21">
        <f t="shared" si="25"/>
        <v>0.9502381072821151</v>
      </c>
      <c r="AY33" s="62">
        <f t="shared" si="26"/>
        <v>1824.8942755110108</v>
      </c>
      <c r="AZ33" s="33">
        <f t="shared" si="27"/>
        <v>0.8661439561597641</v>
      </c>
      <c r="BA33" s="45">
        <f t="shared" si="28"/>
        <v>1663.3948220465807</v>
      </c>
      <c r="BB33" s="21">
        <v>0</v>
      </c>
      <c r="BC33" s="21">
        <v>0.2755031194014122</v>
      </c>
      <c r="BD33" s="21">
        <f t="shared" si="29"/>
        <v>0.2755031194014122</v>
      </c>
      <c r="BE33" s="22">
        <f t="shared" si="30"/>
        <v>529.0927206856361</v>
      </c>
      <c r="BF33" s="21">
        <v>0</v>
      </c>
      <c r="BG33" s="47">
        <v>0.0023729687006006418</v>
      </c>
      <c r="BH33" s="21">
        <f t="shared" si="31"/>
        <v>0.0023729687006006418</v>
      </c>
      <c r="BI33" s="62">
        <f t="shared" si="32"/>
        <v>4.557191470755509</v>
      </c>
      <c r="BJ33" s="37">
        <f t="shared" si="33"/>
        <v>0.27313015070081154</v>
      </c>
      <c r="BK33" s="33">
        <f t="shared" si="34"/>
        <v>524.5355292148806</v>
      </c>
      <c r="BL33" s="21">
        <v>0</v>
      </c>
      <c r="BM33" s="21">
        <v>0.13562045526398986</v>
      </c>
      <c r="BN33" s="21">
        <f t="shared" si="35"/>
        <v>0.13562045526398986</v>
      </c>
      <c r="BO33" s="22">
        <f t="shared" si="36"/>
        <v>260.45365951628196</v>
      </c>
      <c r="BP33" s="21">
        <v>0</v>
      </c>
      <c r="BQ33" s="47">
        <v>0.022951153967752123</v>
      </c>
      <c r="BR33" s="21">
        <f t="shared" si="37"/>
        <v>0.022951153967752123</v>
      </c>
      <c r="BS33" s="62">
        <f t="shared" si="38"/>
        <v>44.07677314890925</v>
      </c>
      <c r="BT33" s="37">
        <f t="shared" si="39"/>
        <v>0.11266930129623773</v>
      </c>
      <c r="BU33" s="34">
        <f t="shared" si="40"/>
        <v>216.37688636737272</v>
      </c>
      <c r="BV33" s="37">
        <f t="shared" si="41"/>
        <v>5.343636705659186</v>
      </c>
      <c r="BW33" s="82">
        <f t="shared" si="42"/>
        <v>10262.24054775024</v>
      </c>
      <c r="BX33" s="86">
        <v>2.536</v>
      </c>
      <c r="BY33" s="84">
        <v>5057.73</v>
      </c>
      <c r="BZ33" s="85">
        <f t="shared" si="43"/>
        <v>7.879636705659186</v>
      </c>
      <c r="CA33" s="84">
        <f t="shared" si="44"/>
        <v>15319.97054775024</v>
      </c>
      <c r="CB33" s="2"/>
      <c r="CD33" s="2"/>
    </row>
    <row r="34" spans="1:82" ht="16.5">
      <c r="A34" s="17" t="s">
        <v>33</v>
      </c>
      <c r="B34" s="18">
        <v>31</v>
      </c>
      <c r="C34" s="28">
        <v>1920.46</v>
      </c>
      <c r="D34" s="29">
        <v>0</v>
      </c>
      <c r="E34" s="29">
        <v>0.23271942951487684</v>
      </c>
      <c r="F34" s="19">
        <f t="shared" si="0"/>
        <v>0.23271942951487684</v>
      </c>
      <c r="G34" s="32">
        <f t="shared" si="45"/>
        <v>446.92835560614037</v>
      </c>
      <c r="H34" s="29">
        <v>0</v>
      </c>
      <c r="I34" s="54">
        <v>0.012255383426423568</v>
      </c>
      <c r="J34" s="20">
        <f t="shared" si="1"/>
        <v>0.012255383426423568</v>
      </c>
      <c r="K34" s="70">
        <f t="shared" si="2"/>
        <v>23.535973655109405</v>
      </c>
      <c r="L34" s="33">
        <f t="shared" si="3"/>
        <v>0.22046404608845327</v>
      </c>
      <c r="M34" s="35">
        <f t="shared" si="4"/>
        <v>423.392381951031</v>
      </c>
      <c r="N34" s="21">
        <v>0</v>
      </c>
      <c r="O34" s="21">
        <v>0.5454647486563392</v>
      </c>
      <c r="P34" s="21">
        <f t="shared" si="5"/>
        <v>0.5454647486563392</v>
      </c>
      <c r="Q34" s="22">
        <f t="shared" si="6"/>
        <v>1047.5432312045532</v>
      </c>
      <c r="R34" s="21">
        <v>0</v>
      </c>
      <c r="S34" s="47">
        <v>0.011352618821793701</v>
      </c>
      <c r="T34" s="21">
        <f t="shared" si="7"/>
        <v>0.011352618821793701</v>
      </c>
      <c r="U34" s="62">
        <f t="shared" si="8"/>
        <v>21.80225034250193</v>
      </c>
      <c r="V34" s="33">
        <f t="shared" si="9"/>
        <v>0.5341121298345455</v>
      </c>
      <c r="W34" s="35">
        <f t="shared" si="10"/>
        <v>1025.7409808620512</v>
      </c>
      <c r="X34" s="21">
        <v>0.10000000000000009</v>
      </c>
      <c r="Y34" s="58">
        <v>0.6556967717005657</v>
      </c>
      <c r="Z34" s="21">
        <f t="shared" si="11"/>
        <v>0.7556967717005658</v>
      </c>
      <c r="AA34" s="22">
        <f t="shared" si="12"/>
        <v>1451.2854221800687</v>
      </c>
      <c r="AB34" s="21">
        <v>0.10000000000000009</v>
      </c>
      <c r="AC34" s="47">
        <v>0.060699757614079475</v>
      </c>
      <c r="AD34" s="21">
        <f t="shared" si="13"/>
        <v>0.16069975761407956</v>
      </c>
      <c r="AE34" s="62">
        <f t="shared" si="14"/>
        <v>308.6174565075352</v>
      </c>
      <c r="AF34" s="33">
        <f t="shared" si="15"/>
        <v>0.5949970140864862</v>
      </c>
      <c r="AG34" s="35">
        <f t="shared" si="16"/>
        <v>1142.6679656725335</v>
      </c>
      <c r="AH34" s="21">
        <v>0.24699999999999991</v>
      </c>
      <c r="AI34" s="21">
        <v>0.8224882495521131</v>
      </c>
      <c r="AJ34" s="21">
        <f t="shared" si="17"/>
        <v>1.069488249552113</v>
      </c>
      <c r="AK34" s="22">
        <f t="shared" si="18"/>
        <v>2053.909403734851</v>
      </c>
      <c r="AL34" s="21">
        <v>0.24699999999999991</v>
      </c>
      <c r="AM34" s="47">
        <v>0.026051673867987367</v>
      </c>
      <c r="AN34" s="21">
        <f t="shared" si="19"/>
        <v>0.2730516738679873</v>
      </c>
      <c r="AO34" s="62">
        <f t="shared" si="20"/>
        <v>524.3848175965148</v>
      </c>
      <c r="AP34" s="33">
        <f t="shared" si="21"/>
        <v>0.7964365756841256</v>
      </c>
      <c r="AQ34" s="45">
        <f t="shared" si="22"/>
        <v>1529.524586138336</v>
      </c>
      <c r="AR34" s="21">
        <v>0.125</v>
      </c>
      <c r="AS34" s="21">
        <v>0.4943120806547935</v>
      </c>
      <c r="AT34" s="21">
        <f t="shared" si="23"/>
        <v>0.6193120806547935</v>
      </c>
      <c r="AU34" s="22">
        <f t="shared" si="24"/>
        <v>1189.3640784143047</v>
      </c>
      <c r="AV34" s="21">
        <v>0.125</v>
      </c>
      <c r="AW34" s="47">
        <v>0.03998953173850431</v>
      </c>
      <c r="AX34" s="21">
        <f t="shared" si="25"/>
        <v>0.1649895317385043</v>
      </c>
      <c r="AY34" s="62">
        <f t="shared" si="26"/>
        <v>316.855796122528</v>
      </c>
      <c r="AZ34" s="33">
        <f t="shared" si="27"/>
        <v>0.4543225489162892</v>
      </c>
      <c r="BA34" s="45">
        <f t="shared" si="28"/>
        <v>872.5082822917767</v>
      </c>
      <c r="BB34" s="21">
        <v>0.2330000000000001</v>
      </c>
      <c r="BC34" s="21">
        <v>0.14451094249481858</v>
      </c>
      <c r="BD34" s="21">
        <f t="shared" si="29"/>
        <v>0.37751094249481865</v>
      </c>
      <c r="BE34" s="22">
        <f t="shared" si="30"/>
        <v>724.9946646235994</v>
      </c>
      <c r="BF34" s="21">
        <v>0.2330000000000001</v>
      </c>
      <c r="BG34" s="47">
        <v>0.0012447043945620964</v>
      </c>
      <c r="BH34" s="21">
        <f t="shared" si="31"/>
        <v>0.2342447043945622</v>
      </c>
      <c r="BI34" s="62">
        <f t="shared" si="32"/>
        <v>449.8575850015809</v>
      </c>
      <c r="BJ34" s="37">
        <f t="shared" si="33"/>
        <v>0.14326623810025646</v>
      </c>
      <c r="BK34" s="33">
        <f t="shared" si="34"/>
        <v>275.1370796220185</v>
      </c>
      <c r="BL34" s="21">
        <v>0.07000000000000028</v>
      </c>
      <c r="BM34" s="21">
        <v>0.07113763304879334</v>
      </c>
      <c r="BN34" s="21">
        <f t="shared" si="35"/>
        <v>0.14113763304879362</v>
      </c>
      <c r="BO34" s="22">
        <f t="shared" si="36"/>
        <v>271.0491787648862</v>
      </c>
      <c r="BP34" s="21">
        <v>0.07000000000000028</v>
      </c>
      <c r="BQ34" s="47">
        <v>0.01203867636210348</v>
      </c>
      <c r="BR34" s="21">
        <f t="shared" si="37"/>
        <v>0.08203867636210377</v>
      </c>
      <c r="BS34" s="62">
        <f t="shared" si="38"/>
        <v>157.55199640636582</v>
      </c>
      <c r="BT34" s="37">
        <f t="shared" si="39"/>
        <v>0.05909895668668985</v>
      </c>
      <c r="BU34" s="34">
        <f t="shared" si="40"/>
        <v>113.4971823585204</v>
      </c>
      <c r="BV34" s="37">
        <f t="shared" si="41"/>
        <v>2.8026975093968463</v>
      </c>
      <c r="BW34" s="82">
        <f t="shared" si="42"/>
        <v>5382.468458896266</v>
      </c>
      <c r="BX34" s="86">
        <v>1.33</v>
      </c>
      <c r="BY34" s="84">
        <v>2652.96</v>
      </c>
      <c r="BZ34" s="85">
        <f t="shared" si="43"/>
        <v>4.132697509396847</v>
      </c>
      <c r="CA34" s="84">
        <f t="shared" si="44"/>
        <v>8035.428458896266</v>
      </c>
      <c r="CB34" s="2"/>
      <c r="CD34" s="2"/>
    </row>
    <row r="35" spans="1:82" ht="16.5">
      <c r="A35" s="17" t="s">
        <v>34</v>
      </c>
      <c r="B35" s="18">
        <v>31.1</v>
      </c>
      <c r="C35" s="28">
        <v>1920.46</v>
      </c>
      <c r="D35" s="29">
        <v>0.12790000000000012</v>
      </c>
      <c r="E35" s="29">
        <v>0.23347013735202163</v>
      </c>
      <c r="F35" s="19">
        <f t="shared" si="0"/>
        <v>0.3613701373520217</v>
      </c>
      <c r="G35" s="32">
        <f t="shared" si="45"/>
        <v>693.9968939790637</v>
      </c>
      <c r="H35" s="29">
        <v>0.12790000000000012</v>
      </c>
      <c r="I35" s="54">
        <v>0.012294916921347517</v>
      </c>
      <c r="J35" s="20">
        <f t="shared" si="1"/>
        <v>0.14019491692134764</v>
      </c>
      <c r="K35" s="70">
        <f t="shared" si="2"/>
        <v>269.2387301507713</v>
      </c>
      <c r="L35" s="33">
        <f t="shared" si="3"/>
        <v>0.22117522043067409</v>
      </c>
      <c r="M35" s="35">
        <f t="shared" si="4"/>
        <v>424.75816382829237</v>
      </c>
      <c r="N35" s="21">
        <v>0.26680000000000015</v>
      </c>
      <c r="O35" s="21">
        <v>0.5472243123616822</v>
      </c>
      <c r="P35" s="21">
        <f t="shared" si="5"/>
        <v>0.8140243123616824</v>
      </c>
      <c r="Q35" s="22">
        <f t="shared" si="6"/>
        <v>1563.3011309181165</v>
      </c>
      <c r="R35" s="21">
        <v>0.26680000000000015</v>
      </c>
      <c r="S35" s="47">
        <v>0.011389240172831746</v>
      </c>
      <c r="T35" s="21">
        <f t="shared" si="7"/>
        <v>0.2781892401728319</v>
      </c>
      <c r="U35" s="62">
        <f t="shared" si="8"/>
        <v>534.2513081823168</v>
      </c>
      <c r="V35" s="33">
        <f t="shared" si="9"/>
        <v>0.5358350721888505</v>
      </c>
      <c r="W35" s="35">
        <f t="shared" si="10"/>
        <v>1029.0498227357998</v>
      </c>
      <c r="X35" s="21">
        <v>0.36499999999999977</v>
      </c>
      <c r="Y35" s="58">
        <v>0.6578119225770193</v>
      </c>
      <c r="Z35" s="21">
        <f t="shared" si="11"/>
        <v>1.0228119225770191</v>
      </c>
      <c r="AA35" s="22">
        <f t="shared" si="12"/>
        <v>1964.2693848322622</v>
      </c>
      <c r="AB35" s="21">
        <v>0.36499999999999977</v>
      </c>
      <c r="AC35" s="47">
        <v>0.060895563283802315</v>
      </c>
      <c r="AD35" s="21">
        <f t="shared" si="13"/>
        <v>0.42589556328380207</v>
      </c>
      <c r="AE35" s="62">
        <f t="shared" si="14"/>
        <v>817.9153934640105</v>
      </c>
      <c r="AF35" s="33">
        <f t="shared" si="15"/>
        <v>0.5969163592932171</v>
      </c>
      <c r="AG35" s="35">
        <f t="shared" si="16"/>
        <v>1146.3539913682516</v>
      </c>
      <c r="AH35" s="21">
        <v>0.48099999999999987</v>
      </c>
      <c r="AI35" s="21">
        <v>0.8251414374538941</v>
      </c>
      <c r="AJ35" s="21">
        <f t="shared" si="17"/>
        <v>1.306141437453894</v>
      </c>
      <c r="AK35" s="22">
        <f t="shared" si="18"/>
        <v>2508.3923849727053</v>
      </c>
      <c r="AL35" s="21">
        <v>0.48099999999999987</v>
      </c>
      <c r="AM35" s="47">
        <v>0.026135711525626038</v>
      </c>
      <c r="AN35" s="21">
        <f t="shared" si="19"/>
        <v>0.5071357115256259</v>
      </c>
      <c r="AO35" s="62">
        <f t="shared" si="20"/>
        <v>973.9338485565034</v>
      </c>
      <c r="AP35" s="33">
        <f t="shared" si="21"/>
        <v>0.7990057259282681</v>
      </c>
      <c r="AQ35" s="45">
        <f t="shared" si="22"/>
        <v>1534.4585364162017</v>
      </c>
      <c r="AR35" s="21">
        <v>0.19200000000000017</v>
      </c>
      <c r="AS35" s="21">
        <v>0.49590663575367994</v>
      </c>
      <c r="AT35" s="21">
        <f t="shared" si="23"/>
        <v>0.68790663575368</v>
      </c>
      <c r="AU35" s="22">
        <f t="shared" si="24"/>
        <v>1321.0971776995125</v>
      </c>
      <c r="AV35" s="21">
        <v>0.19200000000000017</v>
      </c>
      <c r="AW35" s="47">
        <v>0.04011853022798336</v>
      </c>
      <c r="AX35" s="21">
        <f t="shared" si="25"/>
        <v>0.23211853022798354</v>
      </c>
      <c r="AY35" s="62">
        <f t="shared" si="26"/>
        <v>445.7743525616333</v>
      </c>
      <c r="AZ35" s="33">
        <f t="shared" si="27"/>
        <v>0.4557881055256965</v>
      </c>
      <c r="BA35" s="45">
        <f t="shared" si="28"/>
        <v>875.3228251378791</v>
      </c>
      <c r="BB35" s="21">
        <v>0.2290000000000001</v>
      </c>
      <c r="BC35" s="21">
        <v>0.14497710682544704</v>
      </c>
      <c r="BD35" s="21">
        <f t="shared" si="29"/>
        <v>0.37397710682544716</v>
      </c>
      <c r="BE35" s="22">
        <f t="shared" si="30"/>
        <v>718.2080745739983</v>
      </c>
      <c r="BF35" s="21">
        <v>0.2290000000000001</v>
      </c>
      <c r="BG35" s="47">
        <v>0.0012487195700284259</v>
      </c>
      <c r="BH35" s="21">
        <f t="shared" si="31"/>
        <v>0.23024871957002851</v>
      </c>
      <c r="BI35" s="62">
        <f t="shared" si="32"/>
        <v>442.183455985457</v>
      </c>
      <c r="BJ35" s="37">
        <f t="shared" si="33"/>
        <v>0.14372838725541864</v>
      </c>
      <c r="BK35" s="33">
        <f t="shared" si="34"/>
        <v>276.0246185885413</v>
      </c>
      <c r="BL35" s="21">
        <v>0.2839999999999998</v>
      </c>
      <c r="BM35" s="21">
        <v>0.0713671092844346</v>
      </c>
      <c r="BN35" s="21">
        <f t="shared" si="35"/>
        <v>0.3553671092844344</v>
      </c>
      <c r="BO35" s="22">
        <f t="shared" si="36"/>
        <v>682.4683186963848</v>
      </c>
      <c r="BP35" s="21">
        <v>0.2839999999999998</v>
      </c>
      <c r="BQ35" s="47">
        <v>0.012077510801981235</v>
      </c>
      <c r="BR35" s="21">
        <f t="shared" si="37"/>
        <v>0.296077510801981</v>
      </c>
      <c r="BS35" s="62">
        <f t="shared" si="38"/>
        <v>568.6050163947725</v>
      </c>
      <c r="BT35" s="37">
        <f t="shared" si="39"/>
        <v>0.059289598482453354</v>
      </c>
      <c r="BU35" s="34">
        <f t="shared" si="40"/>
        <v>113.8633023016123</v>
      </c>
      <c r="BV35" s="37">
        <f t="shared" si="41"/>
        <v>2.811738469104579</v>
      </c>
      <c r="BW35" s="82">
        <f t="shared" si="42"/>
        <v>5399.831260376579</v>
      </c>
      <c r="BX35" s="86">
        <v>1.335</v>
      </c>
      <c r="BY35" s="84">
        <v>2661.51</v>
      </c>
      <c r="BZ35" s="85">
        <f t="shared" si="43"/>
        <v>4.146738469104578</v>
      </c>
      <c r="CA35" s="84">
        <f t="shared" si="44"/>
        <v>8061.341260376579</v>
      </c>
      <c r="CB35" s="2"/>
      <c r="CD35" s="2"/>
    </row>
    <row r="36" spans="1:82" ht="16.5">
      <c r="A36" s="17" t="s">
        <v>35</v>
      </c>
      <c r="B36" s="18">
        <v>55.8</v>
      </c>
      <c r="C36" s="28">
        <v>1920.46</v>
      </c>
      <c r="D36" s="29">
        <v>0.4298000000000002</v>
      </c>
      <c r="E36" s="29">
        <v>0.419</v>
      </c>
      <c r="F36" s="19">
        <f t="shared" si="0"/>
        <v>0.8488000000000002</v>
      </c>
      <c r="G36" s="32">
        <f t="shared" si="45"/>
        <v>1630.0864480000005</v>
      </c>
      <c r="H36" s="29">
        <v>0.4298000000000002</v>
      </c>
      <c r="I36" s="54">
        <v>0.022059690167562422</v>
      </c>
      <c r="J36" s="20">
        <f t="shared" si="1"/>
        <v>0.4518596901675626</v>
      </c>
      <c r="K36" s="70">
        <f t="shared" si="2"/>
        <v>867.7784605791973</v>
      </c>
      <c r="L36" s="33">
        <f t="shared" si="3"/>
        <v>0.3969403098324376</v>
      </c>
      <c r="M36" s="35">
        <f t="shared" si="4"/>
        <v>762.3079874208032</v>
      </c>
      <c r="N36" s="21">
        <v>0.8420000000000005</v>
      </c>
      <c r="O36" s="21">
        <v>0.982</v>
      </c>
      <c r="P36" s="21">
        <f t="shared" si="5"/>
        <v>1.8240000000000005</v>
      </c>
      <c r="Q36" s="22">
        <f t="shared" si="6"/>
        <v>3502.919040000001</v>
      </c>
      <c r="R36" s="21">
        <v>0.8420000000000005</v>
      </c>
      <c r="S36" s="47">
        <v>0.02043471387922866</v>
      </c>
      <c r="T36" s="21">
        <f t="shared" si="7"/>
        <v>0.8624347138792292</v>
      </c>
      <c r="U36" s="62">
        <f t="shared" si="8"/>
        <v>1656.2713706165046</v>
      </c>
      <c r="V36" s="33">
        <f t="shared" si="9"/>
        <v>0.9615652861207713</v>
      </c>
      <c r="W36" s="35">
        <f t="shared" si="10"/>
        <v>1846.6476693834966</v>
      </c>
      <c r="X36" s="21">
        <v>1.059</v>
      </c>
      <c r="Y36" s="58">
        <v>1.1802541890610183</v>
      </c>
      <c r="Z36" s="21">
        <f t="shared" si="11"/>
        <v>2.2392541890610183</v>
      </c>
      <c r="AA36" s="22">
        <f t="shared" si="12"/>
        <v>4300.398099924123</v>
      </c>
      <c r="AB36" s="21">
        <v>1.059</v>
      </c>
      <c r="AC36" s="47">
        <v>0.10925956370534305</v>
      </c>
      <c r="AD36" s="21">
        <f t="shared" si="13"/>
        <v>1.168259563705343</v>
      </c>
      <c r="AE36" s="62">
        <f t="shared" si="14"/>
        <v>2243.595761713563</v>
      </c>
      <c r="AF36" s="33">
        <f t="shared" si="15"/>
        <v>1.0709946253556752</v>
      </c>
      <c r="AG36" s="35">
        <f t="shared" si="16"/>
        <v>2056.80233821056</v>
      </c>
      <c r="AH36" s="21">
        <v>1.472999999999999</v>
      </c>
      <c r="AI36" s="21">
        <v>1.4804788491938035</v>
      </c>
      <c r="AJ36" s="21">
        <f t="shared" si="17"/>
        <v>2.9534788491938024</v>
      </c>
      <c r="AK36" s="22">
        <f t="shared" si="18"/>
        <v>5672.03799072273</v>
      </c>
      <c r="AL36" s="21">
        <v>1.472999999999999</v>
      </c>
      <c r="AM36" s="47">
        <v>0.04689301296237726</v>
      </c>
      <c r="AN36" s="21">
        <f t="shared" si="19"/>
        <v>1.5198930129623762</v>
      </c>
      <c r="AO36" s="62">
        <f t="shared" si="20"/>
        <v>2918.893735673725</v>
      </c>
      <c r="AP36" s="33">
        <f t="shared" si="21"/>
        <v>1.4335858362314262</v>
      </c>
      <c r="AQ36" s="45">
        <f t="shared" si="22"/>
        <v>2753.1442550490046</v>
      </c>
      <c r="AR36" s="21">
        <v>0.8060000000000009</v>
      </c>
      <c r="AS36" s="21">
        <v>0.8897617451786282</v>
      </c>
      <c r="AT36" s="21">
        <f t="shared" si="23"/>
        <v>1.695761745178629</v>
      </c>
      <c r="AU36" s="22">
        <f t="shared" si="24"/>
        <v>3256.64260114575</v>
      </c>
      <c r="AV36" s="21">
        <v>0.8060000000000009</v>
      </c>
      <c r="AW36" s="47">
        <v>0.07198115712930776</v>
      </c>
      <c r="AX36" s="21">
        <f t="shared" si="25"/>
        <v>0.8779811571293087</v>
      </c>
      <c r="AY36" s="62">
        <f t="shared" si="26"/>
        <v>1686.1276930205522</v>
      </c>
      <c r="AZ36" s="33">
        <f t="shared" si="27"/>
        <v>0.8177805880493204</v>
      </c>
      <c r="BA36" s="45">
        <f t="shared" si="28"/>
        <v>1570.514908125198</v>
      </c>
      <c r="BB36" s="21">
        <v>0</v>
      </c>
      <c r="BC36" s="21">
        <v>0.2601196964906734</v>
      </c>
      <c r="BD36" s="21">
        <f t="shared" si="29"/>
        <v>0.2601196964906734</v>
      </c>
      <c r="BE36" s="22">
        <f t="shared" si="30"/>
        <v>499.54947232247866</v>
      </c>
      <c r="BF36" s="21">
        <v>0</v>
      </c>
      <c r="BG36" s="47">
        <v>0.0022404679102117735</v>
      </c>
      <c r="BH36" s="21">
        <f t="shared" si="31"/>
        <v>0.0022404679102117735</v>
      </c>
      <c r="BI36" s="62">
        <f t="shared" si="32"/>
        <v>4.302729002845303</v>
      </c>
      <c r="BJ36" s="37">
        <f t="shared" si="33"/>
        <v>0.25787922858046164</v>
      </c>
      <c r="BK36" s="33">
        <f t="shared" si="34"/>
        <v>495.24674331963337</v>
      </c>
      <c r="BL36" s="21">
        <v>0</v>
      </c>
      <c r="BM36" s="21">
        <v>0.128047739487828</v>
      </c>
      <c r="BN36" s="21">
        <f t="shared" si="35"/>
        <v>0.128047739487828</v>
      </c>
      <c r="BO36" s="22">
        <f t="shared" si="36"/>
        <v>245.91056177679417</v>
      </c>
      <c r="BP36" s="21">
        <v>0</v>
      </c>
      <c r="BQ36" s="47">
        <v>0.021669617451786267</v>
      </c>
      <c r="BR36" s="21">
        <f t="shared" si="37"/>
        <v>0.021669617451786267</v>
      </c>
      <c r="BS36" s="62">
        <f t="shared" si="38"/>
        <v>41.615633531457455</v>
      </c>
      <c r="BT36" s="37">
        <f t="shared" si="39"/>
        <v>0.10637812203604173</v>
      </c>
      <c r="BU36" s="34">
        <f t="shared" si="40"/>
        <v>204.2949282453367</v>
      </c>
      <c r="BV36" s="37">
        <f t="shared" si="41"/>
        <v>5.045123996206134</v>
      </c>
      <c r="BW36" s="82">
        <f t="shared" si="42"/>
        <v>9688.958829754032</v>
      </c>
      <c r="BX36" s="86">
        <v>2.394</v>
      </c>
      <c r="BY36" s="84">
        <v>4775.32</v>
      </c>
      <c r="BZ36" s="85">
        <f t="shared" si="43"/>
        <v>7.439123996206134</v>
      </c>
      <c r="CA36" s="84">
        <f t="shared" si="44"/>
        <v>14464.278829754032</v>
      </c>
      <c r="CB36" s="2"/>
      <c r="CD36" s="2"/>
    </row>
    <row r="37" spans="1:82" ht="16.5">
      <c r="A37" s="17" t="s">
        <v>36</v>
      </c>
      <c r="B37" s="18">
        <v>77</v>
      </c>
      <c r="C37" s="28">
        <v>1920.46</v>
      </c>
      <c r="D37" s="19">
        <v>0.20630000000000015</v>
      </c>
      <c r="E37" s="19">
        <v>0.5780450346014683</v>
      </c>
      <c r="F37" s="19">
        <f t="shared" si="0"/>
        <v>0.7843450346014684</v>
      </c>
      <c r="G37" s="32">
        <f t="shared" si="45"/>
        <v>1506.303265150736</v>
      </c>
      <c r="H37" s="19">
        <v>0.20630000000000015</v>
      </c>
      <c r="I37" s="54">
        <v>0.030440791091439188</v>
      </c>
      <c r="J37" s="20">
        <f t="shared" si="1"/>
        <v>0.23674079109143933</v>
      </c>
      <c r="K37" s="70">
        <f t="shared" si="2"/>
        <v>454.6512196594656</v>
      </c>
      <c r="L37" s="33">
        <f t="shared" si="3"/>
        <v>0.5476042435100291</v>
      </c>
      <c r="M37" s="35">
        <f t="shared" si="4"/>
        <v>1051.6520454912704</v>
      </c>
      <c r="N37" s="21">
        <v>0.38680000000000003</v>
      </c>
      <c r="O37" s="21">
        <v>1.3548640531141327</v>
      </c>
      <c r="P37" s="21">
        <f t="shared" si="5"/>
        <v>1.7416640531141327</v>
      </c>
      <c r="Q37" s="22">
        <f t="shared" si="6"/>
        <v>3344.7961474435674</v>
      </c>
      <c r="R37" s="21">
        <v>0.38680000000000003</v>
      </c>
      <c r="S37" s="47">
        <v>0.028198440299294032</v>
      </c>
      <c r="T37" s="21">
        <f t="shared" si="7"/>
        <v>0.41499844029929406</v>
      </c>
      <c r="U37" s="62">
        <f t="shared" si="8"/>
        <v>796.9879046571823</v>
      </c>
      <c r="V37" s="33">
        <f t="shared" si="9"/>
        <v>1.3266656128148386</v>
      </c>
      <c r="W37" s="35">
        <f t="shared" si="10"/>
        <v>2547.808242786385</v>
      </c>
      <c r="X37" s="21">
        <v>0.1429999999999998</v>
      </c>
      <c r="Y37" s="58">
        <v>1.6286661748691473</v>
      </c>
      <c r="Z37" s="21">
        <f t="shared" si="11"/>
        <v>1.7716661748691471</v>
      </c>
      <c r="AA37" s="22">
        <f t="shared" si="12"/>
        <v>3402.4140221892026</v>
      </c>
      <c r="AB37" s="21">
        <v>0.1429999999999998</v>
      </c>
      <c r="AC37" s="47">
        <v>0.1507703656865845</v>
      </c>
      <c r="AD37" s="21">
        <f t="shared" si="13"/>
        <v>0.2937703656865843</v>
      </c>
      <c r="AE37" s="62">
        <f t="shared" si="14"/>
        <v>564.1742364864577</v>
      </c>
      <c r="AF37" s="33">
        <f t="shared" si="15"/>
        <v>1.477895809182563</v>
      </c>
      <c r="AG37" s="35">
        <f t="shared" si="16"/>
        <v>2838.239785702745</v>
      </c>
      <c r="AH37" s="21">
        <v>0.2879999999999998</v>
      </c>
      <c r="AI37" s="21">
        <v>2.0429546843713777</v>
      </c>
      <c r="AJ37" s="21">
        <f t="shared" si="17"/>
        <v>2.3309546843713775</v>
      </c>
      <c r="AK37" s="22">
        <f t="shared" si="18"/>
        <v>4476.5052331478555</v>
      </c>
      <c r="AL37" s="21">
        <v>0.2879999999999998</v>
      </c>
      <c r="AM37" s="47">
        <v>0.06470899638177507</v>
      </c>
      <c r="AN37" s="21">
        <f t="shared" si="19"/>
        <v>0.3527089963817749</v>
      </c>
      <c r="AO37" s="62">
        <f t="shared" si="20"/>
        <v>677.3635191913434</v>
      </c>
      <c r="AP37" s="33">
        <f t="shared" si="21"/>
        <v>1.9782456879896027</v>
      </c>
      <c r="AQ37" s="45">
        <f t="shared" si="22"/>
        <v>3799.141713956512</v>
      </c>
      <c r="AR37" s="21">
        <v>0.40400000000000036</v>
      </c>
      <c r="AS37" s="21">
        <v>1.2278074261425516</v>
      </c>
      <c r="AT37" s="21">
        <f t="shared" si="23"/>
        <v>1.631807426142552</v>
      </c>
      <c r="AU37" s="22">
        <f t="shared" si="24"/>
        <v>3133.8208896097253</v>
      </c>
      <c r="AV37" s="21">
        <v>0.40400000000000036</v>
      </c>
      <c r="AW37" s="47">
        <v>0.09932883689886554</v>
      </c>
      <c r="AX37" s="21">
        <f t="shared" si="25"/>
        <v>0.5033288368988659</v>
      </c>
      <c r="AY37" s="62">
        <f t="shared" si="26"/>
        <v>966.622898110796</v>
      </c>
      <c r="AZ37" s="33">
        <f t="shared" si="27"/>
        <v>1.1284785892436862</v>
      </c>
      <c r="BA37" s="45">
        <f t="shared" si="28"/>
        <v>2167.1979914989292</v>
      </c>
      <c r="BB37" s="21">
        <v>0.43299999999999983</v>
      </c>
      <c r="BC37" s="21">
        <v>0.3589465345839042</v>
      </c>
      <c r="BD37" s="21">
        <f t="shared" si="29"/>
        <v>0.7919465345839041</v>
      </c>
      <c r="BE37" s="22">
        <f t="shared" si="30"/>
        <v>1520.9016418070044</v>
      </c>
      <c r="BF37" s="21">
        <v>0.43299999999999983</v>
      </c>
      <c r="BG37" s="47">
        <v>0.003091685109073594</v>
      </c>
      <c r="BH37" s="21">
        <f t="shared" si="31"/>
        <v>0.4360916851090734</v>
      </c>
      <c r="BI37" s="62">
        <f t="shared" si="32"/>
        <v>837.4966375845712</v>
      </c>
      <c r="BJ37" s="37">
        <f t="shared" si="33"/>
        <v>0.35585484947483065</v>
      </c>
      <c r="BK37" s="33">
        <f t="shared" si="34"/>
        <v>683.4050042224331</v>
      </c>
      <c r="BL37" s="21">
        <v>0.4700000000000002</v>
      </c>
      <c r="BM37" s="21">
        <v>0.17669670144377697</v>
      </c>
      <c r="BN37" s="21">
        <f t="shared" si="35"/>
        <v>0.6466967014437772</v>
      </c>
      <c r="BO37" s="22">
        <f t="shared" si="36"/>
        <v>1241.9551472547164</v>
      </c>
      <c r="BP37" s="21">
        <v>0.4700000000000002</v>
      </c>
      <c r="BQ37" s="47">
        <v>0.02990251870586994</v>
      </c>
      <c r="BR37" s="21">
        <f t="shared" si="37"/>
        <v>0.49990251870587016</v>
      </c>
      <c r="BS37" s="62">
        <f t="shared" si="38"/>
        <v>960.0427910738754</v>
      </c>
      <c r="BT37" s="37">
        <f t="shared" si="39"/>
        <v>0.14679418273790706</v>
      </c>
      <c r="BU37" s="34">
        <f t="shared" si="40"/>
        <v>281.912356180841</v>
      </c>
      <c r="BV37" s="37">
        <f t="shared" si="41"/>
        <v>6.9615389749534575</v>
      </c>
      <c r="BW37" s="82">
        <f t="shared" si="42"/>
        <v>13369.357139839116</v>
      </c>
      <c r="BX37" s="86">
        <v>3.304</v>
      </c>
      <c r="BY37" s="84">
        <v>6589.6</v>
      </c>
      <c r="BZ37" s="85">
        <f t="shared" si="43"/>
        <v>10.265538974953458</v>
      </c>
      <c r="CA37" s="84">
        <f t="shared" si="44"/>
        <v>19958.957139839116</v>
      </c>
      <c r="CB37" s="2"/>
      <c r="CD37" s="2"/>
    </row>
    <row r="38" spans="1:82" ht="16.5">
      <c r="A38" s="12" t="s">
        <v>37</v>
      </c>
      <c r="B38" s="9">
        <v>51.3</v>
      </c>
      <c r="C38" s="28">
        <v>1920.46</v>
      </c>
      <c r="D38" s="10">
        <v>0.43210000000000015</v>
      </c>
      <c r="E38" s="10">
        <v>0.385</v>
      </c>
      <c r="F38" s="19">
        <f t="shared" si="0"/>
        <v>0.8171000000000002</v>
      </c>
      <c r="G38" s="32">
        <f t="shared" si="45"/>
        <v>1569.2078660000004</v>
      </c>
      <c r="H38" s="10">
        <v>0.43210000000000015</v>
      </c>
      <c r="I38" s="54">
        <v>0.02028068289598481</v>
      </c>
      <c r="J38" s="20">
        <f t="shared" si="1"/>
        <v>0.452380682895985</v>
      </c>
      <c r="K38" s="70">
        <f t="shared" si="2"/>
        <v>868.7790062744233</v>
      </c>
      <c r="L38" s="33">
        <f t="shared" si="3"/>
        <v>0.3647193171040152</v>
      </c>
      <c r="M38" s="35">
        <f t="shared" si="4"/>
        <v>700.4288597255771</v>
      </c>
      <c r="N38" s="13">
        <v>0.9146000000000001</v>
      </c>
      <c r="O38" s="13">
        <v>0.903</v>
      </c>
      <c r="P38" s="21">
        <f t="shared" si="5"/>
        <v>1.8176</v>
      </c>
      <c r="Q38" s="22">
        <f t="shared" si="6"/>
        <v>3490.6280960000004</v>
      </c>
      <c r="R38" s="13">
        <v>0.9146000000000001</v>
      </c>
      <c r="S38" s="47">
        <v>0.01878675308251667</v>
      </c>
      <c r="T38" s="21">
        <f t="shared" si="7"/>
        <v>0.9333867530825167</v>
      </c>
      <c r="U38" s="62">
        <f t="shared" si="8"/>
        <v>1792.53192382485</v>
      </c>
      <c r="V38" s="33">
        <f t="shared" si="9"/>
        <v>0.8842132469174834</v>
      </c>
      <c r="W38" s="35">
        <f t="shared" si="10"/>
        <v>1698.0961721751503</v>
      </c>
      <c r="X38" s="13">
        <v>1.103</v>
      </c>
      <c r="Y38" s="58">
        <v>1.0850723996206135</v>
      </c>
      <c r="Z38" s="21">
        <f t="shared" si="11"/>
        <v>2.1880723996206135</v>
      </c>
      <c r="AA38" s="22">
        <f t="shared" si="12"/>
        <v>4202.105520575404</v>
      </c>
      <c r="AB38" s="13">
        <v>1.103</v>
      </c>
      <c r="AC38" s="47">
        <v>0.10044830856781539</v>
      </c>
      <c r="AD38" s="21">
        <f t="shared" si="13"/>
        <v>1.2034483085678154</v>
      </c>
      <c r="AE38" s="62">
        <f t="shared" si="14"/>
        <v>2311.174338672147</v>
      </c>
      <c r="AF38" s="33">
        <f t="shared" si="15"/>
        <v>0.9846240910527981</v>
      </c>
      <c r="AG38" s="35">
        <f t="shared" si="16"/>
        <v>1890.9311819032569</v>
      </c>
      <c r="AH38" s="13">
        <v>1.5090000000000003</v>
      </c>
      <c r="AI38" s="13">
        <v>1.361085393613658</v>
      </c>
      <c r="AJ38" s="21">
        <f t="shared" si="17"/>
        <v>2.8700853936136586</v>
      </c>
      <c r="AK38" s="22">
        <f t="shared" si="18"/>
        <v>5511.884195019286</v>
      </c>
      <c r="AL38" s="21">
        <v>1.5090000000000003</v>
      </c>
      <c r="AM38" s="47">
        <v>0.04311131836863716</v>
      </c>
      <c r="AN38" s="21">
        <f t="shared" si="19"/>
        <v>1.5521113183686375</v>
      </c>
      <c r="AO38" s="62">
        <f t="shared" si="20"/>
        <v>2980.7677024742334</v>
      </c>
      <c r="AP38" s="33">
        <f t="shared" si="21"/>
        <v>1.317974075245021</v>
      </c>
      <c r="AQ38" s="45">
        <f t="shared" si="22"/>
        <v>2531.116492545053</v>
      </c>
      <c r="AR38" s="13">
        <v>0.8349999999999991</v>
      </c>
      <c r="AS38" s="13">
        <v>0.8180067657287389</v>
      </c>
      <c r="AT38" s="21">
        <f t="shared" si="23"/>
        <v>1.653006765728738</v>
      </c>
      <c r="AU38" s="22">
        <f t="shared" si="24"/>
        <v>3174.533373311412</v>
      </c>
      <c r="AV38" s="21">
        <v>0.8349999999999991</v>
      </c>
      <c r="AW38" s="47">
        <v>0.06617622510275067</v>
      </c>
      <c r="AX38" s="21">
        <f t="shared" si="25"/>
        <v>0.9011762251027498</v>
      </c>
      <c r="AY38" s="62">
        <f t="shared" si="26"/>
        <v>1730.6728932608269</v>
      </c>
      <c r="AZ38" s="33">
        <f t="shared" si="27"/>
        <v>0.7518305406259882</v>
      </c>
      <c r="BA38" s="45">
        <f t="shared" si="28"/>
        <v>1443.8604800505852</v>
      </c>
      <c r="BB38" s="13">
        <v>0.0840000000000014</v>
      </c>
      <c r="BC38" s="13">
        <v>0.2391423016123933</v>
      </c>
      <c r="BD38" s="21">
        <f t="shared" si="29"/>
        <v>0.3231423016123947</v>
      </c>
      <c r="BE38" s="22">
        <f t="shared" si="30"/>
        <v>620.5818645545396</v>
      </c>
      <c r="BF38" s="21">
        <v>0.0840000000000014</v>
      </c>
      <c r="BG38" s="47">
        <v>0.002059785014226953</v>
      </c>
      <c r="BH38" s="21">
        <f t="shared" si="31"/>
        <v>0.08605978501422835</v>
      </c>
      <c r="BI38" s="62">
        <f t="shared" si="32"/>
        <v>165.274374728425</v>
      </c>
      <c r="BJ38" s="37">
        <f t="shared" si="33"/>
        <v>0.23708251659816637</v>
      </c>
      <c r="BK38" s="33">
        <f t="shared" si="34"/>
        <v>455.30748982611465</v>
      </c>
      <c r="BL38" s="13">
        <v>0</v>
      </c>
      <c r="BM38" s="13">
        <v>0.1177213088839709</v>
      </c>
      <c r="BN38" s="21">
        <f t="shared" si="35"/>
        <v>0.1177213088839709</v>
      </c>
      <c r="BO38" s="22">
        <f t="shared" si="36"/>
        <v>226.07906485931073</v>
      </c>
      <c r="BP38" s="21">
        <v>0</v>
      </c>
      <c r="BQ38" s="47">
        <v>0.019922067657287372</v>
      </c>
      <c r="BR38" s="21">
        <f t="shared" si="37"/>
        <v>0.019922067657287372</v>
      </c>
      <c r="BS38" s="62">
        <f t="shared" si="38"/>
        <v>38.25953405311411</v>
      </c>
      <c r="BT38" s="37">
        <f t="shared" si="39"/>
        <v>0.09779924122668351</v>
      </c>
      <c r="BU38" s="34">
        <f t="shared" si="40"/>
        <v>187.8195308061966</v>
      </c>
      <c r="BV38" s="37">
        <f t="shared" si="41"/>
        <v>4.638243028770155</v>
      </c>
      <c r="BW38" s="82">
        <f t="shared" si="42"/>
        <v>8907.560207031933</v>
      </c>
      <c r="BX38" s="86">
        <v>2.201</v>
      </c>
      <c r="BY38" s="84">
        <v>4390.22</v>
      </c>
      <c r="BZ38" s="85">
        <f t="shared" si="43"/>
        <v>6.839243028770156</v>
      </c>
      <c r="CA38" s="84">
        <f t="shared" si="44"/>
        <v>13297.780207031934</v>
      </c>
      <c r="CB38" s="2"/>
      <c r="CD38" s="2"/>
    </row>
    <row r="39" spans="1:82" ht="16.5">
      <c r="A39" s="17" t="s">
        <v>38</v>
      </c>
      <c r="B39" s="18">
        <v>28.4</v>
      </c>
      <c r="C39" s="28">
        <v>1920.46</v>
      </c>
      <c r="D39" s="19">
        <v>0.21709999999999985</v>
      </c>
      <c r="E39" s="19">
        <v>0.21320102574911298</v>
      </c>
      <c r="F39" s="19">
        <f t="shared" si="0"/>
        <v>0.43030102574911283</v>
      </c>
      <c r="G39" s="32">
        <f t="shared" si="45"/>
        <v>826.3759079101412</v>
      </c>
      <c r="H39" s="19">
        <v>0.21709999999999985</v>
      </c>
      <c r="I39" s="54">
        <v>0.011227512558400947</v>
      </c>
      <c r="J39" s="20">
        <f t="shared" si="1"/>
        <v>0.2283275125584008</v>
      </c>
      <c r="K39" s="70">
        <f t="shared" si="2"/>
        <v>438.49385476790644</v>
      </c>
      <c r="L39" s="33">
        <f t="shared" si="3"/>
        <v>0.20197351319071202</v>
      </c>
      <c r="M39" s="35">
        <f t="shared" si="4"/>
        <v>387.8820531422348</v>
      </c>
      <c r="N39" s="21">
        <v>0.5268000000000002</v>
      </c>
      <c r="O39" s="21">
        <v>0.49971609231742037</v>
      </c>
      <c r="P39" s="21">
        <f t="shared" si="5"/>
        <v>1.0265160923174206</v>
      </c>
      <c r="Q39" s="22">
        <f t="shared" si="6"/>
        <v>1971.3830946519136</v>
      </c>
      <c r="R39" s="21">
        <v>0.5268000000000002</v>
      </c>
      <c r="S39" s="47">
        <v>0.010400463694804551</v>
      </c>
      <c r="T39" s="21">
        <f t="shared" si="7"/>
        <v>0.5372004636948047</v>
      </c>
      <c r="U39" s="62">
        <f t="shared" si="8"/>
        <v>1031.6720025073246</v>
      </c>
      <c r="V39" s="33">
        <f t="shared" si="9"/>
        <v>0.4893156286226159</v>
      </c>
      <c r="W39" s="35">
        <f t="shared" si="10"/>
        <v>939.711092144589</v>
      </c>
      <c r="X39" s="21">
        <v>0.5630000000000002</v>
      </c>
      <c r="Y39" s="58">
        <v>0.6007028489127764</v>
      </c>
      <c r="Z39" s="21">
        <f t="shared" si="11"/>
        <v>1.1637028489127765</v>
      </c>
      <c r="AA39" s="22">
        <f t="shared" si="12"/>
        <v>2234.8447732230306</v>
      </c>
      <c r="AB39" s="21">
        <v>0.5630000000000002</v>
      </c>
      <c r="AC39" s="47">
        <v>0.05560881020128571</v>
      </c>
      <c r="AD39" s="21">
        <f t="shared" si="13"/>
        <v>0.6186088102012859</v>
      </c>
      <c r="AE39" s="62">
        <f t="shared" si="14"/>
        <v>1188.0134756391615</v>
      </c>
      <c r="AF39" s="33">
        <f t="shared" si="15"/>
        <v>0.5450940387114906</v>
      </c>
      <c r="AG39" s="35">
        <f t="shared" si="16"/>
        <v>1046.8312975838692</v>
      </c>
      <c r="AH39" s="21">
        <v>0.7880000000000003</v>
      </c>
      <c r="AI39" s="21">
        <v>0.7535053641058067</v>
      </c>
      <c r="AJ39" s="21">
        <f t="shared" si="17"/>
        <v>1.541505364105807</v>
      </c>
      <c r="AK39" s="22">
        <f t="shared" si="18"/>
        <v>2960.399391550638</v>
      </c>
      <c r="AL39" s="21">
        <v>0.7880000000000003</v>
      </c>
      <c r="AM39" s="47">
        <v>0.023866694769381972</v>
      </c>
      <c r="AN39" s="21">
        <f t="shared" si="19"/>
        <v>0.8118666947693822</v>
      </c>
      <c r="AO39" s="62">
        <f t="shared" si="20"/>
        <v>1559.1575126368077</v>
      </c>
      <c r="AP39" s="33">
        <f t="shared" si="21"/>
        <v>0.7296386693364247</v>
      </c>
      <c r="AQ39" s="45">
        <f t="shared" si="22"/>
        <v>1401.2418789138303</v>
      </c>
      <c r="AR39" s="21">
        <v>0.5839999999999996</v>
      </c>
      <c r="AS39" s="21">
        <v>0.4528536480837463</v>
      </c>
      <c r="AT39" s="21">
        <f t="shared" si="23"/>
        <v>1.036853648083746</v>
      </c>
      <c r="AU39" s="22">
        <f t="shared" si="24"/>
        <v>1991.235956998911</v>
      </c>
      <c r="AV39" s="21">
        <v>0.5839999999999996</v>
      </c>
      <c r="AW39" s="47">
        <v>0.03663557101204911</v>
      </c>
      <c r="AX39" s="21">
        <f t="shared" si="25"/>
        <v>0.6206355710120487</v>
      </c>
      <c r="AY39" s="62">
        <f t="shared" si="26"/>
        <v>1191.905788705799</v>
      </c>
      <c r="AZ39" s="33">
        <f t="shared" si="27"/>
        <v>0.41621807707169733</v>
      </c>
      <c r="BA39" s="45">
        <f t="shared" si="28"/>
        <v>799.3301682931119</v>
      </c>
      <c r="BB39" s="21">
        <v>0.37099999999999955</v>
      </c>
      <c r="BC39" s="21">
        <v>0.13239066989847895</v>
      </c>
      <c r="BD39" s="21">
        <f t="shared" si="29"/>
        <v>0.5033906698984785</v>
      </c>
      <c r="BE39" s="22">
        <f t="shared" si="30"/>
        <v>966.741645913232</v>
      </c>
      <c r="BF39" s="21">
        <v>0.37099999999999955</v>
      </c>
      <c r="BG39" s="47">
        <v>0.0011403098324375336</v>
      </c>
      <c r="BH39" s="21">
        <f t="shared" si="31"/>
        <v>0.37214030983243707</v>
      </c>
      <c r="BI39" s="62">
        <f t="shared" si="32"/>
        <v>714.6805794208021</v>
      </c>
      <c r="BJ39" s="37">
        <f t="shared" si="33"/>
        <v>0.1312503600660414</v>
      </c>
      <c r="BK39" s="33">
        <f t="shared" si="34"/>
        <v>252.06106649242986</v>
      </c>
      <c r="BL39" s="21">
        <v>0.4710000000000001</v>
      </c>
      <c r="BM39" s="21">
        <v>0.06517125092212034</v>
      </c>
      <c r="BN39" s="21">
        <f t="shared" si="35"/>
        <v>0.5361712509221204</v>
      </c>
      <c r="BO39" s="22">
        <f t="shared" si="36"/>
        <v>1029.6954405458953</v>
      </c>
      <c r="BP39" s="21">
        <v>0.4710000000000001</v>
      </c>
      <c r="BQ39" s="47">
        <v>0.011028980925281899</v>
      </c>
      <c r="BR39" s="21">
        <f t="shared" si="37"/>
        <v>0.48202898092528196</v>
      </c>
      <c r="BS39" s="62">
        <f t="shared" si="38"/>
        <v>925.717376707767</v>
      </c>
      <c r="BT39" s="37">
        <f t="shared" si="39"/>
        <v>0.05414226999683841</v>
      </c>
      <c r="BU39" s="34">
        <f t="shared" si="40"/>
        <v>103.97806383812826</v>
      </c>
      <c r="BV39" s="37">
        <f t="shared" si="41"/>
        <v>2.5676325569958207</v>
      </c>
      <c r="BW39" s="82">
        <f t="shared" si="42"/>
        <v>4931.035620408194</v>
      </c>
      <c r="BX39" s="86">
        <v>1.219</v>
      </c>
      <c r="BY39" s="84">
        <v>2430.45</v>
      </c>
      <c r="BZ39" s="85">
        <f t="shared" si="43"/>
        <v>3.786632556995821</v>
      </c>
      <c r="CA39" s="84">
        <f t="shared" si="44"/>
        <v>7361.485620408193</v>
      </c>
      <c r="CB39" s="2"/>
      <c r="CD39" s="2"/>
    </row>
    <row r="40" spans="1:82" ht="16.5">
      <c r="A40" s="17" t="s">
        <v>39</v>
      </c>
      <c r="B40" s="18">
        <v>28.4</v>
      </c>
      <c r="C40" s="28">
        <v>1920.46</v>
      </c>
      <c r="D40" s="19">
        <v>0.2233999999999998</v>
      </c>
      <c r="E40" s="19">
        <v>0.21320102574911298</v>
      </c>
      <c r="F40" s="19">
        <f t="shared" si="0"/>
        <v>0.43660102574911275</v>
      </c>
      <c r="G40" s="32">
        <f t="shared" si="45"/>
        <v>838.4748059101411</v>
      </c>
      <c r="H40" s="19">
        <v>0.2233999999999998</v>
      </c>
      <c r="I40" s="54">
        <v>0.011227512558400947</v>
      </c>
      <c r="J40" s="20">
        <f t="shared" si="1"/>
        <v>0.23462751255840075</v>
      </c>
      <c r="K40" s="70">
        <f t="shared" si="2"/>
        <v>450.5927527679063</v>
      </c>
      <c r="L40" s="33">
        <f t="shared" si="3"/>
        <v>0.201973513190712</v>
      </c>
      <c r="M40" s="35">
        <f t="shared" si="4"/>
        <v>387.8820531422348</v>
      </c>
      <c r="N40" s="21">
        <v>0.5465999999999998</v>
      </c>
      <c r="O40" s="21">
        <v>0.49971609231742037</v>
      </c>
      <c r="P40" s="21">
        <f t="shared" si="5"/>
        <v>1.0463160923174202</v>
      </c>
      <c r="Q40" s="22">
        <f t="shared" si="6"/>
        <v>2009.4082026519127</v>
      </c>
      <c r="R40" s="21">
        <v>0.5465999999999998</v>
      </c>
      <c r="S40" s="47">
        <v>0.010400463694804551</v>
      </c>
      <c r="T40" s="21">
        <f t="shared" si="7"/>
        <v>0.5570004636948043</v>
      </c>
      <c r="U40" s="62">
        <f t="shared" si="8"/>
        <v>1069.697110507324</v>
      </c>
      <c r="V40" s="33">
        <f t="shared" si="9"/>
        <v>0.4893156286226159</v>
      </c>
      <c r="W40" s="35">
        <f t="shared" si="10"/>
        <v>939.7110921445887</v>
      </c>
      <c r="X40" s="21">
        <v>0.6260000000000003</v>
      </c>
      <c r="Y40" s="58">
        <v>0.6007028489127764</v>
      </c>
      <c r="Z40" s="21">
        <f t="shared" si="11"/>
        <v>1.2267028489127767</v>
      </c>
      <c r="AA40" s="22">
        <f t="shared" si="12"/>
        <v>2355.833753223031</v>
      </c>
      <c r="AB40" s="21">
        <v>0.6260000000000003</v>
      </c>
      <c r="AC40" s="47">
        <v>0.05560881020128571</v>
      </c>
      <c r="AD40" s="21">
        <f t="shared" si="13"/>
        <v>0.681608810201286</v>
      </c>
      <c r="AE40" s="62">
        <f t="shared" si="14"/>
        <v>1309.0024556391618</v>
      </c>
      <c r="AF40" s="33">
        <f t="shared" si="15"/>
        <v>0.5450940387114906</v>
      </c>
      <c r="AG40" s="35">
        <f t="shared" si="16"/>
        <v>1046.8312975838694</v>
      </c>
      <c r="AH40" s="21">
        <v>0.8199999999999994</v>
      </c>
      <c r="AI40" s="21">
        <v>0.7535053641058067</v>
      </c>
      <c r="AJ40" s="21">
        <f t="shared" si="17"/>
        <v>1.573505364105806</v>
      </c>
      <c r="AK40" s="22">
        <f t="shared" si="18"/>
        <v>3021.8541115506364</v>
      </c>
      <c r="AL40" s="21">
        <v>0.8199999999999994</v>
      </c>
      <c r="AM40" s="47">
        <v>0.023866694769381972</v>
      </c>
      <c r="AN40" s="21">
        <f t="shared" si="19"/>
        <v>0.8438666947693814</v>
      </c>
      <c r="AO40" s="62">
        <f t="shared" si="20"/>
        <v>1620.612232636806</v>
      </c>
      <c r="AP40" s="33">
        <f t="shared" si="21"/>
        <v>0.7296386693364247</v>
      </c>
      <c r="AQ40" s="45">
        <f t="shared" si="22"/>
        <v>1401.2418789138303</v>
      </c>
      <c r="AR40" s="21">
        <v>0.585</v>
      </c>
      <c r="AS40" s="21">
        <v>0.4528536480837463</v>
      </c>
      <c r="AT40" s="21">
        <f t="shared" si="23"/>
        <v>1.0378536480837464</v>
      </c>
      <c r="AU40" s="22">
        <f t="shared" si="24"/>
        <v>1993.1564169989115</v>
      </c>
      <c r="AV40" s="21">
        <v>0.585</v>
      </c>
      <c r="AW40" s="47">
        <v>0.03663557101204911</v>
      </c>
      <c r="AX40" s="21">
        <f t="shared" si="25"/>
        <v>0.621635571012049</v>
      </c>
      <c r="AY40" s="62">
        <f t="shared" si="26"/>
        <v>1193.8262487057998</v>
      </c>
      <c r="AZ40" s="33">
        <f t="shared" si="27"/>
        <v>0.41621807707169733</v>
      </c>
      <c r="BA40" s="45">
        <f t="shared" si="28"/>
        <v>799.3301682931117</v>
      </c>
      <c r="BB40" s="21">
        <v>0.41600000000000037</v>
      </c>
      <c r="BC40" s="21">
        <v>0.13239066989847895</v>
      </c>
      <c r="BD40" s="21">
        <f t="shared" si="29"/>
        <v>0.5483906698984793</v>
      </c>
      <c r="BE40" s="22">
        <f t="shared" si="30"/>
        <v>1053.1623459132336</v>
      </c>
      <c r="BF40" s="21">
        <v>0.41600000000000037</v>
      </c>
      <c r="BG40" s="47">
        <v>0.0011403098324375336</v>
      </c>
      <c r="BH40" s="21">
        <f t="shared" si="31"/>
        <v>0.4171403098324379</v>
      </c>
      <c r="BI40" s="62">
        <f t="shared" si="32"/>
        <v>801.1012794208036</v>
      </c>
      <c r="BJ40" s="37">
        <f t="shared" si="33"/>
        <v>0.1312503600660414</v>
      </c>
      <c r="BK40" s="33">
        <f t="shared" si="34"/>
        <v>252.06106649242997</v>
      </c>
      <c r="BL40" s="21">
        <v>0.5030000000000001</v>
      </c>
      <c r="BM40" s="21">
        <v>0.06517125092212034</v>
      </c>
      <c r="BN40" s="21">
        <f t="shared" si="35"/>
        <v>0.5681712509221204</v>
      </c>
      <c r="BO40" s="22">
        <f t="shared" si="36"/>
        <v>1091.1501605458955</v>
      </c>
      <c r="BP40" s="21">
        <v>0.5030000000000001</v>
      </c>
      <c r="BQ40" s="47">
        <v>0.011028980925281899</v>
      </c>
      <c r="BR40" s="21">
        <f t="shared" si="37"/>
        <v>0.514028980925282</v>
      </c>
      <c r="BS40" s="62">
        <f t="shared" si="38"/>
        <v>987.1720967077672</v>
      </c>
      <c r="BT40" s="37">
        <f t="shared" si="39"/>
        <v>0.054142269996838355</v>
      </c>
      <c r="BU40" s="34">
        <f t="shared" si="40"/>
        <v>103.97806383812826</v>
      </c>
      <c r="BV40" s="37">
        <f t="shared" si="41"/>
        <v>2.5676325569958207</v>
      </c>
      <c r="BW40" s="82">
        <f t="shared" si="42"/>
        <v>4931.035620408193</v>
      </c>
      <c r="BX40" s="86">
        <v>1.219</v>
      </c>
      <c r="BY40" s="84">
        <v>2430.45</v>
      </c>
      <c r="BZ40" s="85">
        <f t="shared" si="43"/>
        <v>3.786632556995821</v>
      </c>
      <c r="CA40" s="84">
        <f t="shared" si="44"/>
        <v>7361.4856204081925</v>
      </c>
      <c r="CB40" s="2"/>
      <c r="CD40" s="2"/>
    </row>
    <row r="41" spans="1:82" ht="16.5">
      <c r="A41" s="17" t="s">
        <v>40</v>
      </c>
      <c r="B41" s="18">
        <v>50.8</v>
      </c>
      <c r="C41" s="28">
        <v>1920.46</v>
      </c>
      <c r="D41" s="19">
        <v>0.39720000000000066</v>
      </c>
      <c r="E41" s="19">
        <v>0.381</v>
      </c>
      <c r="F41" s="19">
        <f t="shared" si="0"/>
        <v>0.7782000000000007</v>
      </c>
      <c r="G41" s="32">
        <f t="shared" si="45"/>
        <v>1494.5019720000014</v>
      </c>
      <c r="H41" s="19">
        <v>0.39720000000000066</v>
      </c>
      <c r="I41" s="54">
        <v>0.020083015421365074</v>
      </c>
      <c r="J41" s="20">
        <f t="shared" si="1"/>
        <v>0.41728301542136575</v>
      </c>
      <c r="K41" s="70">
        <f t="shared" si="2"/>
        <v>801.3753397961161</v>
      </c>
      <c r="L41" s="33">
        <f t="shared" si="3"/>
        <v>0.3609169845786349</v>
      </c>
      <c r="M41" s="35">
        <f t="shared" si="4"/>
        <v>693.1266322038853</v>
      </c>
      <c r="N41" s="21">
        <v>0.8580999999999994</v>
      </c>
      <c r="O41" s="21">
        <v>0.894</v>
      </c>
      <c r="P41" s="21">
        <f t="shared" si="5"/>
        <v>1.7520999999999995</v>
      </c>
      <c r="Q41" s="22">
        <f t="shared" si="6"/>
        <v>3364.837965999999</v>
      </c>
      <c r="R41" s="21">
        <v>0.8580999999999994</v>
      </c>
      <c r="S41" s="47">
        <v>0.01860364632732645</v>
      </c>
      <c r="T41" s="21">
        <f t="shared" si="7"/>
        <v>0.8767036463273259</v>
      </c>
      <c r="U41" s="62">
        <f t="shared" si="8"/>
        <v>1683.6742846257764</v>
      </c>
      <c r="V41" s="33">
        <f t="shared" si="9"/>
        <v>0.8753963536726737</v>
      </c>
      <c r="W41" s="35">
        <f t="shared" si="10"/>
        <v>1681.1636813742227</v>
      </c>
      <c r="X41" s="21">
        <v>1.024</v>
      </c>
      <c r="Y41" s="58">
        <v>1.0744966452383464</v>
      </c>
      <c r="Z41" s="21">
        <f t="shared" si="11"/>
        <v>2.0984966452383462</v>
      </c>
      <c r="AA41" s="22">
        <f t="shared" si="12"/>
        <v>4030.0788673144343</v>
      </c>
      <c r="AB41" s="21">
        <v>1.024</v>
      </c>
      <c r="AC41" s="47">
        <v>0.0994692802192012</v>
      </c>
      <c r="AD41" s="21">
        <f t="shared" si="13"/>
        <v>1.1234692802192012</v>
      </c>
      <c r="AE41" s="62">
        <f t="shared" si="14"/>
        <v>2157.577813889767</v>
      </c>
      <c r="AF41" s="33">
        <f t="shared" si="15"/>
        <v>0.975027365019145</v>
      </c>
      <c r="AG41" s="35">
        <f t="shared" si="16"/>
        <v>1872.5010534246671</v>
      </c>
      <c r="AH41" s="21">
        <v>1.3259999999999987</v>
      </c>
      <c r="AI41" s="21">
        <v>1.347819454104753</v>
      </c>
      <c r="AJ41" s="21">
        <f t="shared" si="17"/>
        <v>2.673819454104752</v>
      </c>
      <c r="AK41" s="22">
        <f t="shared" si="18"/>
        <v>5134.9633088300125</v>
      </c>
      <c r="AL41" s="21">
        <v>1.3259999999999987</v>
      </c>
      <c r="AM41" s="47">
        <v>0.04269113008044381</v>
      </c>
      <c r="AN41" s="21">
        <f t="shared" si="19"/>
        <v>1.3686911300804425</v>
      </c>
      <c r="AO41" s="62">
        <f t="shared" si="20"/>
        <v>2628.5165676742868</v>
      </c>
      <c r="AP41" s="33">
        <f t="shared" si="21"/>
        <v>1.3051283240243094</v>
      </c>
      <c r="AQ41" s="45">
        <f t="shared" si="22"/>
        <v>2506.4467411557257</v>
      </c>
      <c r="AR41" s="21">
        <v>0.7240000000000002</v>
      </c>
      <c r="AS41" s="21">
        <v>0.8100339902343067</v>
      </c>
      <c r="AT41" s="21">
        <f t="shared" si="23"/>
        <v>1.534033990234307</v>
      </c>
      <c r="AU41" s="22">
        <f t="shared" si="24"/>
        <v>2946.0509168853773</v>
      </c>
      <c r="AV41" s="21">
        <v>0.7240000000000002</v>
      </c>
      <c r="AW41" s="47">
        <v>0.06553123265535545</v>
      </c>
      <c r="AX41" s="21">
        <f t="shared" si="25"/>
        <v>0.7895312326553556</v>
      </c>
      <c r="AY41" s="62">
        <f t="shared" si="26"/>
        <v>1516.2631510653043</v>
      </c>
      <c r="AZ41" s="33">
        <f t="shared" si="27"/>
        <v>0.7445027575789513</v>
      </c>
      <c r="BA41" s="45">
        <f t="shared" si="28"/>
        <v>1429.787765820073</v>
      </c>
      <c r="BB41" s="21">
        <v>0</v>
      </c>
      <c r="BC41" s="21">
        <v>0.23681147995925106</v>
      </c>
      <c r="BD41" s="21">
        <f t="shared" si="29"/>
        <v>0.23681147995925106</v>
      </c>
      <c r="BE41" s="22">
        <f t="shared" si="30"/>
        <v>454.7869748025433</v>
      </c>
      <c r="BF41" s="21">
        <v>0</v>
      </c>
      <c r="BG41" s="47">
        <v>0.0020397091368953065</v>
      </c>
      <c r="BH41" s="21">
        <f t="shared" si="31"/>
        <v>0.0020397091368953065</v>
      </c>
      <c r="BI41" s="62">
        <f t="shared" si="32"/>
        <v>3.9171798090419605</v>
      </c>
      <c r="BJ41" s="37">
        <f t="shared" si="33"/>
        <v>0.23477177082235576</v>
      </c>
      <c r="BK41" s="33">
        <f t="shared" si="34"/>
        <v>450.86979499350133</v>
      </c>
      <c r="BL41" s="21">
        <v>0</v>
      </c>
      <c r="BM41" s="21">
        <v>0.11657392770576455</v>
      </c>
      <c r="BN41" s="21">
        <f t="shared" si="35"/>
        <v>0.11657392770576455</v>
      </c>
      <c r="BO41" s="22">
        <f t="shared" si="36"/>
        <v>223.8755652018126</v>
      </c>
      <c r="BP41" s="21">
        <v>0</v>
      </c>
      <c r="BQ41" s="47">
        <v>0.019727895457898607</v>
      </c>
      <c r="BR41" s="21">
        <f t="shared" si="37"/>
        <v>0.019727895457898607</v>
      </c>
      <c r="BS41" s="62">
        <f t="shared" si="38"/>
        <v>37.886634111075956</v>
      </c>
      <c r="BT41" s="37">
        <f t="shared" si="39"/>
        <v>0.09684603224786595</v>
      </c>
      <c r="BU41" s="34">
        <f t="shared" si="40"/>
        <v>185.98893109073666</v>
      </c>
      <c r="BV41" s="37">
        <f t="shared" si="41"/>
        <v>4.592589587943936</v>
      </c>
      <c r="BW41" s="82">
        <f t="shared" si="42"/>
        <v>8819.884600062813</v>
      </c>
      <c r="BX41" s="86">
        <v>2.18</v>
      </c>
      <c r="BY41" s="84">
        <v>4347.43</v>
      </c>
      <c r="BZ41" s="85">
        <f t="shared" si="43"/>
        <v>6.772589587943935</v>
      </c>
      <c r="CA41" s="84">
        <f t="shared" si="44"/>
        <v>13167.314600062813</v>
      </c>
      <c r="CB41" s="2"/>
      <c r="CD41" s="2"/>
    </row>
    <row r="42" spans="1:82" ht="16.5">
      <c r="A42" s="17" t="s">
        <v>41</v>
      </c>
      <c r="B42" s="18">
        <v>51.1</v>
      </c>
      <c r="C42" s="28">
        <v>1920.46</v>
      </c>
      <c r="D42" s="19">
        <v>0.3882000000000003</v>
      </c>
      <c r="E42" s="19">
        <v>0.384</v>
      </c>
      <c r="F42" s="19">
        <f t="shared" si="0"/>
        <v>0.7722000000000003</v>
      </c>
      <c r="G42" s="32">
        <f t="shared" si="45"/>
        <v>1482.9792120000006</v>
      </c>
      <c r="H42" s="19">
        <v>0.3882000000000003</v>
      </c>
      <c r="I42" s="54">
        <v>0.020201615906136915</v>
      </c>
      <c r="J42" s="20">
        <f t="shared" si="1"/>
        <v>0.4084016159061372</v>
      </c>
      <c r="K42" s="70">
        <f t="shared" si="2"/>
        <v>784.3189672831003</v>
      </c>
      <c r="L42" s="33">
        <f t="shared" si="3"/>
        <v>0.3637983840938631</v>
      </c>
      <c r="M42" s="35">
        <f t="shared" si="4"/>
        <v>698.6602447169004</v>
      </c>
      <c r="N42" s="21">
        <v>0.8169999999999993</v>
      </c>
      <c r="O42" s="21">
        <v>0.899</v>
      </c>
      <c r="P42" s="21">
        <f t="shared" si="5"/>
        <v>1.7159999999999993</v>
      </c>
      <c r="Q42" s="22">
        <f t="shared" si="6"/>
        <v>3295.5093599999987</v>
      </c>
      <c r="R42" s="21">
        <v>0.8169999999999993</v>
      </c>
      <c r="S42" s="47">
        <v>0.018713510380440584</v>
      </c>
      <c r="T42" s="21">
        <f t="shared" si="7"/>
        <v>0.8357135103804398</v>
      </c>
      <c r="U42" s="62">
        <f t="shared" si="8"/>
        <v>1604.9543681452196</v>
      </c>
      <c r="V42" s="33">
        <f t="shared" si="9"/>
        <v>0.8802864896195595</v>
      </c>
      <c r="W42" s="35">
        <f t="shared" si="10"/>
        <v>1690.554991854779</v>
      </c>
      <c r="X42" s="21">
        <v>0.974</v>
      </c>
      <c r="Y42" s="58">
        <v>1.080842097867707</v>
      </c>
      <c r="Z42" s="21">
        <f t="shared" si="11"/>
        <v>2.0548420978677067</v>
      </c>
      <c r="AA42" s="22">
        <f t="shared" si="12"/>
        <v>3946.242055271016</v>
      </c>
      <c r="AB42" s="21">
        <v>0.974</v>
      </c>
      <c r="AC42" s="47">
        <v>0.10005669722836973</v>
      </c>
      <c r="AD42" s="21">
        <f t="shared" si="13"/>
        <v>1.0740566972283696</v>
      </c>
      <c r="AE42" s="62">
        <f t="shared" si="14"/>
        <v>2062.6829247591945</v>
      </c>
      <c r="AF42" s="33">
        <f t="shared" si="15"/>
        <v>0.9807854006393371</v>
      </c>
      <c r="AG42" s="35">
        <f t="shared" si="16"/>
        <v>1883.5591305118214</v>
      </c>
      <c r="AH42" s="21">
        <v>0.8609999999999998</v>
      </c>
      <c r="AI42" s="21">
        <v>1.3557790178100961</v>
      </c>
      <c r="AJ42" s="21">
        <f t="shared" si="17"/>
        <v>2.216779017810096</v>
      </c>
      <c r="AK42" s="22">
        <f t="shared" si="18"/>
        <v>4257.235432543577</v>
      </c>
      <c r="AL42" s="21">
        <v>0.8609999999999998</v>
      </c>
      <c r="AM42" s="47">
        <v>0.04294324305335982</v>
      </c>
      <c r="AN42" s="21">
        <f t="shared" si="19"/>
        <v>0.9039432430533596</v>
      </c>
      <c r="AO42" s="62">
        <f t="shared" si="20"/>
        <v>1735.986840554255</v>
      </c>
      <c r="AP42" s="33">
        <f t="shared" si="21"/>
        <v>1.3128357747567363</v>
      </c>
      <c r="AQ42" s="45">
        <f t="shared" si="22"/>
        <v>2521.2485919893224</v>
      </c>
      <c r="AR42" s="21">
        <v>0.7834000000000003</v>
      </c>
      <c r="AS42" s="21">
        <v>0.8148176555309661</v>
      </c>
      <c r="AT42" s="21">
        <f t="shared" si="23"/>
        <v>1.5982176555309664</v>
      </c>
      <c r="AU42" s="22">
        <f t="shared" si="24"/>
        <v>3069.3130787409996</v>
      </c>
      <c r="AV42" s="21">
        <v>0.7834000000000003</v>
      </c>
      <c r="AW42" s="47">
        <v>0.0659182281237926</v>
      </c>
      <c r="AX42" s="21">
        <f t="shared" si="25"/>
        <v>0.8493182281237929</v>
      </c>
      <c r="AY42" s="62">
        <f t="shared" si="26"/>
        <v>1631.0816843826192</v>
      </c>
      <c r="AZ42" s="33">
        <f t="shared" si="27"/>
        <v>0.7488994274071735</v>
      </c>
      <c r="BA42" s="45">
        <f t="shared" si="28"/>
        <v>1438.2313943583804</v>
      </c>
      <c r="BB42" s="21">
        <v>0.6296000000000008</v>
      </c>
      <c r="BC42" s="21">
        <v>0.23820997295113644</v>
      </c>
      <c r="BD42" s="21">
        <f t="shared" si="29"/>
        <v>0.8678099729511373</v>
      </c>
      <c r="BE42" s="22">
        <f t="shared" si="30"/>
        <v>1666.594340653741</v>
      </c>
      <c r="BF42" s="21">
        <v>0.6296000000000008</v>
      </c>
      <c r="BG42" s="47">
        <v>0.0020517546632942943</v>
      </c>
      <c r="BH42" s="21">
        <f t="shared" si="31"/>
        <v>0.6316517546632952</v>
      </c>
      <c r="BI42" s="62">
        <f t="shared" si="32"/>
        <v>1213.061928760672</v>
      </c>
      <c r="BJ42" s="37">
        <f t="shared" si="33"/>
        <v>0.23615821828784211</v>
      </c>
      <c r="BK42" s="33">
        <f t="shared" si="34"/>
        <v>453.53241189306914</v>
      </c>
      <c r="BL42" s="21">
        <v>0.7699999999999996</v>
      </c>
      <c r="BM42" s="21">
        <v>0.11726235641268837</v>
      </c>
      <c r="BN42" s="21">
        <f t="shared" si="35"/>
        <v>0.8872623564126879</v>
      </c>
      <c r="BO42" s="22">
        <f t="shared" si="36"/>
        <v>1703.9518649963106</v>
      </c>
      <c r="BP42" s="21">
        <v>0.7699999999999996</v>
      </c>
      <c r="BQ42" s="47">
        <v>0.019844398777531868</v>
      </c>
      <c r="BR42" s="21">
        <f t="shared" si="37"/>
        <v>0.7898443987775314</v>
      </c>
      <c r="BS42" s="62">
        <f t="shared" si="38"/>
        <v>1516.8645740762981</v>
      </c>
      <c r="BT42" s="37">
        <f t="shared" si="39"/>
        <v>0.09741795763515648</v>
      </c>
      <c r="BU42" s="34">
        <f t="shared" si="40"/>
        <v>187.0872909200125</v>
      </c>
      <c r="BV42" s="37">
        <f t="shared" si="41"/>
        <v>4.620181652439668</v>
      </c>
      <c r="BW42" s="82">
        <f t="shared" si="42"/>
        <v>8872.874056244284</v>
      </c>
      <c r="BX42" s="86">
        <v>2.193</v>
      </c>
      <c r="BY42" s="84">
        <v>4373.1</v>
      </c>
      <c r="BZ42" s="85">
        <f t="shared" si="43"/>
        <v>6.813181652439669</v>
      </c>
      <c r="CA42" s="84">
        <f t="shared" si="44"/>
        <v>13245.974056244284</v>
      </c>
      <c r="CB42" s="2"/>
      <c r="CD42" s="2"/>
    </row>
    <row r="43" spans="1:82" ht="16.5">
      <c r="A43" s="17" t="s">
        <v>42</v>
      </c>
      <c r="B43" s="18">
        <v>28.5</v>
      </c>
      <c r="C43" s="28">
        <v>1920.46</v>
      </c>
      <c r="D43" s="19">
        <v>0</v>
      </c>
      <c r="E43" s="19">
        <v>0.21395173358625774</v>
      </c>
      <c r="F43" s="19">
        <f t="shared" si="0"/>
        <v>0.21395173358625774</v>
      </c>
      <c r="G43" s="32">
        <f t="shared" si="45"/>
        <v>410.8857462830646</v>
      </c>
      <c r="H43" s="19">
        <v>0</v>
      </c>
      <c r="I43" s="54">
        <v>0.011267046053324894</v>
      </c>
      <c r="J43" s="20">
        <f t="shared" si="1"/>
        <v>0.011267046053324894</v>
      </c>
      <c r="K43" s="70">
        <f t="shared" si="2"/>
        <v>21.637911263568327</v>
      </c>
      <c r="L43" s="33">
        <f t="shared" si="3"/>
        <v>0.20268468753293284</v>
      </c>
      <c r="M43" s="35">
        <f t="shared" si="4"/>
        <v>389.2478350194963</v>
      </c>
      <c r="N43" s="21">
        <v>0</v>
      </c>
      <c r="O43" s="21">
        <v>0.5014756560227634</v>
      </c>
      <c r="P43" s="21">
        <f t="shared" si="5"/>
        <v>0.5014756560227634</v>
      </c>
      <c r="Q43" s="22">
        <f t="shared" si="6"/>
        <v>963.0639383654764</v>
      </c>
      <c r="R43" s="21">
        <v>0</v>
      </c>
      <c r="S43" s="47">
        <v>0.010437085045842596</v>
      </c>
      <c r="T43" s="21">
        <f t="shared" si="7"/>
        <v>0.010437085045842596</v>
      </c>
      <c r="U43" s="62">
        <f t="shared" si="8"/>
        <v>20.044004347138873</v>
      </c>
      <c r="V43" s="33">
        <f t="shared" si="9"/>
        <v>0.49103857097692083</v>
      </c>
      <c r="W43" s="35">
        <f t="shared" si="10"/>
        <v>943.0199340183375</v>
      </c>
      <c r="X43" s="21">
        <v>0</v>
      </c>
      <c r="Y43" s="58">
        <v>0.6028179997892298</v>
      </c>
      <c r="Z43" s="21">
        <f t="shared" si="11"/>
        <v>0.6028179997892298</v>
      </c>
      <c r="AA43" s="22">
        <f t="shared" si="12"/>
        <v>1157.6878558752242</v>
      </c>
      <c r="AB43" s="21">
        <v>0</v>
      </c>
      <c r="AC43" s="47">
        <v>0.05580461587100855</v>
      </c>
      <c r="AD43" s="21">
        <f t="shared" si="13"/>
        <v>0.05580461587100855</v>
      </c>
      <c r="AE43" s="62">
        <f t="shared" si="14"/>
        <v>107.17053259563708</v>
      </c>
      <c r="AF43" s="33">
        <f t="shared" si="15"/>
        <v>0.5470133839182212</v>
      </c>
      <c r="AG43" s="35">
        <f t="shared" si="16"/>
        <v>1050.5173232795871</v>
      </c>
      <c r="AH43" s="21">
        <v>0.6417000000000002</v>
      </c>
      <c r="AI43" s="21">
        <v>0.7561585520075879</v>
      </c>
      <c r="AJ43" s="21">
        <f t="shared" si="17"/>
        <v>1.397858552007588</v>
      </c>
      <c r="AK43" s="22">
        <f t="shared" si="18"/>
        <v>2684.5314347884923</v>
      </c>
      <c r="AL43" s="21">
        <v>0.6417000000000002</v>
      </c>
      <c r="AM43" s="47">
        <v>0.023950732427020643</v>
      </c>
      <c r="AN43" s="21">
        <f t="shared" si="19"/>
        <v>0.6656507324270208</v>
      </c>
      <c r="AO43" s="62">
        <f t="shared" si="20"/>
        <v>1278.3556055967963</v>
      </c>
      <c r="AP43" s="33">
        <f t="shared" si="21"/>
        <v>0.7322078195805671</v>
      </c>
      <c r="AQ43" s="45">
        <f t="shared" si="22"/>
        <v>1406.175829191696</v>
      </c>
      <c r="AR43" s="21">
        <v>0.3769999999999998</v>
      </c>
      <c r="AS43" s="21">
        <v>0.45444820318263274</v>
      </c>
      <c r="AT43" s="21">
        <f t="shared" si="23"/>
        <v>0.8314482031826325</v>
      </c>
      <c r="AU43" s="22">
        <f t="shared" si="24"/>
        <v>1596.7630162841183</v>
      </c>
      <c r="AV43" s="21">
        <v>0.3769999999999998</v>
      </c>
      <c r="AW43" s="47">
        <v>0.036764569501528156</v>
      </c>
      <c r="AX43" s="21">
        <f t="shared" si="25"/>
        <v>0.41376456950152796</v>
      </c>
      <c r="AY43" s="62">
        <f t="shared" si="26"/>
        <v>794.6183051449044</v>
      </c>
      <c r="AZ43" s="33">
        <f t="shared" si="27"/>
        <v>0.4176836336811045</v>
      </c>
      <c r="BA43" s="45">
        <f t="shared" si="28"/>
        <v>802.1447111392139</v>
      </c>
      <c r="BB43" s="21">
        <v>0.3120000000000003</v>
      </c>
      <c r="BC43" s="21">
        <v>0.1328568342291074</v>
      </c>
      <c r="BD43" s="21">
        <f t="shared" si="29"/>
        <v>0.4448568342291077</v>
      </c>
      <c r="BE43" s="22">
        <f t="shared" si="30"/>
        <v>854.3297558636322</v>
      </c>
      <c r="BF43" s="21">
        <v>0.3120000000000003</v>
      </c>
      <c r="BG43" s="47">
        <v>0.0011443250079038628</v>
      </c>
      <c r="BH43" s="21">
        <f t="shared" si="31"/>
        <v>0.3131443250079041</v>
      </c>
      <c r="BI43" s="62">
        <f t="shared" si="32"/>
        <v>601.3811504046796</v>
      </c>
      <c r="BJ43" s="37">
        <f t="shared" si="33"/>
        <v>0.1317125092212036</v>
      </c>
      <c r="BK43" s="33">
        <f t="shared" si="34"/>
        <v>252.94860545895256</v>
      </c>
      <c r="BL43" s="21">
        <v>0.4009999999999998</v>
      </c>
      <c r="BM43" s="21">
        <v>0.06540072715776162</v>
      </c>
      <c r="BN43" s="21">
        <f t="shared" si="35"/>
        <v>0.46640072715776143</v>
      </c>
      <c r="BO43" s="22">
        <f t="shared" si="36"/>
        <v>895.7039404773946</v>
      </c>
      <c r="BP43" s="21">
        <v>0.4009999999999998</v>
      </c>
      <c r="BQ43" s="47">
        <v>0.011067815365159652</v>
      </c>
      <c r="BR43" s="21">
        <f t="shared" si="37"/>
        <v>0.41206781536515946</v>
      </c>
      <c r="BS43" s="62">
        <f t="shared" si="38"/>
        <v>791.3597566961741</v>
      </c>
      <c r="BT43" s="37">
        <f t="shared" si="39"/>
        <v>0.05433291179260197</v>
      </c>
      <c r="BU43" s="34">
        <f t="shared" si="40"/>
        <v>104.34418378122041</v>
      </c>
      <c r="BV43" s="37">
        <f t="shared" si="41"/>
        <v>2.576673516703552</v>
      </c>
      <c r="BW43" s="82">
        <f t="shared" si="42"/>
        <v>4948.398421888503</v>
      </c>
      <c r="BX43" s="86">
        <v>1.223</v>
      </c>
      <c r="BY43" s="84">
        <v>2439.01</v>
      </c>
      <c r="BZ43" s="85">
        <f t="shared" si="43"/>
        <v>3.7996735167035522</v>
      </c>
      <c r="CA43" s="84">
        <f t="shared" si="44"/>
        <v>7387.408421888504</v>
      </c>
      <c r="CB43" s="2"/>
      <c r="CD43" s="2"/>
    </row>
    <row r="44" spans="1:82" ht="16.5">
      <c r="A44" s="23" t="s">
        <v>43</v>
      </c>
      <c r="B44" s="18">
        <v>28.6</v>
      </c>
      <c r="C44" s="28">
        <v>1920.46</v>
      </c>
      <c r="D44" s="19">
        <v>0.429</v>
      </c>
      <c r="E44" s="19">
        <v>0.21470244142340253</v>
      </c>
      <c r="F44" s="19">
        <f t="shared" si="0"/>
        <v>0.6437024414234025</v>
      </c>
      <c r="G44" s="32">
        <f t="shared" si="45"/>
        <v>1236.2047906559876</v>
      </c>
      <c r="H44" s="19">
        <v>0.429</v>
      </c>
      <c r="I44" s="54">
        <v>0.011306579548248841</v>
      </c>
      <c r="J44" s="20">
        <f t="shared" si="1"/>
        <v>0.4403065795482488</v>
      </c>
      <c r="K44" s="70">
        <f t="shared" si="2"/>
        <v>845.59117375923</v>
      </c>
      <c r="L44" s="33">
        <f t="shared" si="3"/>
        <v>0.20339586187515368</v>
      </c>
      <c r="M44" s="35">
        <f t="shared" si="4"/>
        <v>390.61361689675766</v>
      </c>
      <c r="N44" s="25">
        <v>0.429</v>
      </c>
      <c r="O44" s="25">
        <v>0.5032352197281065</v>
      </c>
      <c r="P44" s="21">
        <f t="shared" si="5"/>
        <v>0.9322352197281065</v>
      </c>
      <c r="Q44" s="22">
        <f t="shared" si="6"/>
        <v>1790.3204500790396</v>
      </c>
      <c r="R44" s="25">
        <v>0.429</v>
      </c>
      <c r="S44" s="48">
        <v>0.01047370639688064</v>
      </c>
      <c r="T44" s="21">
        <f t="shared" si="7"/>
        <v>0.43947370639688066</v>
      </c>
      <c r="U44" s="62">
        <f t="shared" si="8"/>
        <v>843.9916741869534</v>
      </c>
      <c r="V44" s="33">
        <f t="shared" si="9"/>
        <v>0.49276151333122586</v>
      </c>
      <c r="W44" s="35">
        <f t="shared" si="10"/>
        <v>946.3287758920861</v>
      </c>
      <c r="X44" s="25">
        <v>0.084</v>
      </c>
      <c r="Y44" s="58">
        <v>0.6049331506656833</v>
      </c>
      <c r="Z44" s="21">
        <f t="shared" si="11"/>
        <v>0.6889331506656833</v>
      </c>
      <c r="AA44" s="22">
        <f t="shared" si="12"/>
        <v>1323.0685585274182</v>
      </c>
      <c r="AB44" s="25">
        <v>0.084</v>
      </c>
      <c r="AC44" s="48">
        <v>0.05600042154073139</v>
      </c>
      <c r="AD44" s="21">
        <f t="shared" si="13"/>
        <v>0.1400004215407314</v>
      </c>
      <c r="AE44" s="62">
        <f t="shared" si="14"/>
        <v>268.865209552113</v>
      </c>
      <c r="AF44" s="33">
        <f t="shared" si="15"/>
        <v>0.548932729124952</v>
      </c>
      <c r="AG44" s="35">
        <f t="shared" si="16"/>
        <v>1054.2033489753053</v>
      </c>
      <c r="AH44" s="25">
        <v>0.27409999999999995</v>
      </c>
      <c r="AI44" s="25">
        <v>0.7588117399093689</v>
      </c>
      <c r="AJ44" s="21">
        <f t="shared" si="17"/>
        <v>1.0329117399093688</v>
      </c>
      <c r="AK44" s="22">
        <f t="shared" si="18"/>
        <v>1983.6656800263465</v>
      </c>
      <c r="AL44" s="21">
        <v>0.27409999999999995</v>
      </c>
      <c r="AM44" s="48">
        <v>0.024034770084659315</v>
      </c>
      <c r="AN44" s="21">
        <f t="shared" si="19"/>
        <v>0.2981347700846593</v>
      </c>
      <c r="AO44" s="62">
        <f t="shared" si="20"/>
        <v>572.5559005567848</v>
      </c>
      <c r="AP44" s="33">
        <f t="shared" si="21"/>
        <v>0.7347769698247095</v>
      </c>
      <c r="AQ44" s="45">
        <f t="shared" si="22"/>
        <v>1411.1097794695618</v>
      </c>
      <c r="AR44" s="25">
        <v>0.18190000000000006</v>
      </c>
      <c r="AS44" s="25">
        <v>0.4560427582815192</v>
      </c>
      <c r="AT44" s="21">
        <f t="shared" si="23"/>
        <v>0.6379427582815193</v>
      </c>
      <c r="AU44" s="22">
        <f t="shared" si="24"/>
        <v>1225.1435495693265</v>
      </c>
      <c r="AV44" s="21">
        <v>0.18190000000000006</v>
      </c>
      <c r="AW44" s="48">
        <v>0.0368935679910072</v>
      </c>
      <c r="AX44" s="21">
        <f t="shared" si="25"/>
        <v>0.21879356799100727</v>
      </c>
      <c r="AY44" s="62">
        <f t="shared" si="26"/>
        <v>420.1842955840098</v>
      </c>
      <c r="AZ44" s="33">
        <f t="shared" si="27"/>
        <v>0.419149190290512</v>
      </c>
      <c r="BA44" s="45">
        <f t="shared" si="28"/>
        <v>804.9592539853168</v>
      </c>
      <c r="BB44" s="25">
        <v>0.114</v>
      </c>
      <c r="BC44" s="25">
        <v>0.13332299855973584</v>
      </c>
      <c r="BD44" s="21">
        <f t="shared" si="29"/>
        <v>0.24732299855973583</v>
      </c>
      <c r="BE44" s="22">
        <f t="shared" si="30"/>
        <v>474.9739258140303</v>
      </c>
      <c r="BF44" s="21">
        <v>0.114</v>
      </c>
      <c r="BG44" s="48">
        <v>0.0011483401833701922</v>
      </c>
      <c r="BH44" s="21">
        <f t="shared" si="31"/>
        <v>0.1151483401833702</v>
      </c>
      <c r="BI44" s="62">
        <f t="shared" si="32"/>
        <v>221.13778138855514</v>
      </c>
      <c r="BJ44" s="37">
        <f t="shared" si="33"/>
        <v>0.13217465837636563</v>
      </c>
      <c r="BK44" s="33">
        <f t="shared" si="34"/>
        <v>253.83614442547514</v>
      </c>
      <c r="BL44" s="25">
        <v>0.10399999999999998</v>
      </c>
      <c r="BM44" s="25">
        <v>0.06563020339340288</v>
      </c>
      <c r="BN44" s="21">
        <f t="shared" si="35"/>
        <v>0.16963020339340285</v>
      </c>
      <c r="BO44" s="22">
        <f t="shared" si="36"/>
        <v>325.7680204088944</v>
      </c>
      <c r="BP44" s="21">
        <v>0.10399999999999998</v>
      </c>
      <c r="BQ44" s="48">
        <v>0.011106649805037406</v>
      </c>
      <c r="BR44" s="21">
        <f t="shared" si="37"/>
        <v>0.11510664980503739</v>
      </c>
      <c r="BS44" s="62">
        <f t="shared" si="38"/>
        <v>221.05771668458212</v>
      </c>
      <c r="BT44" s="37">
        <f t="shared" si="39"/>
        <v>0.054523553588365456</v>
      </c>
      <c r="BU44" s="34">
        <f t="shared" si="40"/>
        <v>104.7103037243123</v>
      </c>
      <c r="BV44" s="37">
        <f t="shared" si="41"/>
        <v>2.585714476411284</v>
      </c>
      <c r="BW44" s="82">
        <f t="shared" si="42"/>
        <v>4965.761223368815</v>
      </c>
      <c r="BX44" s="86">
        <v>1.227</v>
      </c>
      <c r="BY44" s="84">
        <v>2447.57</v>
      </c>
      <c r="BZ44" s="85">
        <f t="shared" si="43"/>
        <v>3.8127144764112844</v>
      </c>
      <c r="CA44" s="84">
        <f t="shared" si="44"/>
        <v>7413.331223368816</v>
      </c>
      <c r="CB44" s="2"/>
      <c r="CD44" s="2"/>
    </row>
    <row r="45" spans="1:82" ht="16.5">
      <c r="A45" s="17" t="s">
        <v>44</v>
      </c>
      <c r="B45" s="18">
        <v>50.8</v>
      </c>
      <c r="C45" s="28">
        <v>1920.46</v>
      </c>
      <c r="D45" s="19">
        <v>0.34990000000000077</v>
      </c>
      <c r="E45" s="19">
        <v>0.381</v>
      </c>
      <c r="F45" s="19">
        <f t="shared" si="0"/>
        <v>0.7309000000000008</v>
      </c>
      <c r="G45" s="32">
        <f t="shared" si="45"/>
        <v>1403.6642140000015</v>
      </c>
      <c r="H45" s="19">
        <v>0.34990000000000077</v>
      </c>
      <c r="I45" s="54">
        <v>0.020083015421365074</v>
      </c>
      <c r="J45" s="20">
        <f t="shared" si="1"/>
        <v>0.36998301542136586</v>
      </c>
      <c r="K45" s="70">
        <f t="shared" si="2"/>
        <v>710.5375817961163</v>
      </c>
      <c r="L45" s="33">
        <f t="shared" si="3"/>
        <v>0.3609169845786349</v>
      </c>
      <c r="M45" s="35">
        <f t="shared" si="4"/>
        <v>693.1266322038852</v>
      </c>
      <c r="N45" s="21">
        <v>0.7370999999999999</v>
      </c>
      <c r="O45" s="21">
        <v>0.894</v>
      </c>
      <c r="P45" s="21">
        <f t="shared" si="5"/>
        <v>1.6311</v>
      </c>
      <c r="Q45" s="22">
        <f t="shared" si="6"/>
        <v>3132.462306</v>
      </c>
      <c r="R45" s="21">
        <v>0.7370999999999999</v>
      </c>
      <c r="S45" s="47">
        <v>0.01860364632732645</v>
      </c>
      <c r="T45" s="21">
        <f t="shared" si="7"/>
        <v>0.7557036463273263</v>
      </c>
      <c r="U45" s="62">
        <f t="shared" si="8"/>
        <v>1451.2986246257772</v>
      </c>
      <c r="V45" s="33">
        <f t="shared" si="9"/>
        <v>0.8753963536726737</v>
      </c>
      <c r="W45" s="35">
        <f t="shared" si="10"/>
        <v>1681.1636813742227</v>
      </c>
      <c r="X45" s="21">
        <v>0.697</v>
      </c>
      <c r="Y45" s="58">
        <v>1.0744966452383464</v>
      </c>
      <c r="Z45" s="21">
        <f t="shared" si="11"/>
        <v>1.7714966452383463</v>
      </c>
      <c r="AA45" s="22">
        <f t="shared" si="12"/>
        <v>3402.0884473144347</v>
      </c>
      <c r="AB45" s="21">
        <v>0.697</v>
      </c>
      <c r="AC45" s="47">
        <v>0.0994692802192012</v>
      </c>
      <c r="AD45" s="21">
        <f t="shared" si="13"/>
        <v>0.7964692802192012</v>
      </c>
      <c r="AE45" s="62">
        <f t="shared" si="14"/>
        <v>1529.587393889767</v>
      </c>
      <c r="AF45" s="33">
        <f t="shared" si="15"/>
        <v>0.9750273650191451</v>
      </c>
      <c r="AG45" s="35">
        <f t="shared" si="16"/>
        <v>1872.5010534246676</v>
      </c>
      <c r="AH45" s="21">
        <v>1.1715</v>
      </c>
      <c r="AI45" s="21">
        <v>1.347819454104753</v>
      </c>
      <c r="AJ45" s="21">
        <f t="shared" si="17"/>
        <v>2.519319454104753</v>
      </c>
      <c r="AK45" s="22">
        <f t="shared" si="18"/>
        <v>4838.252238830015</v>
      </c>
      <c r="AL45" s="21">
        <v>1.1715</v>
      </c>
      <c r="AM45" s="47">
        <v>0.04269113008044381</v>
      </c>
      <c r="AN45" s="21">
        <f t="shared" si="19"/>
        <v>1.2141911300804438</v>
      </c>
      <c r="AO45" s="62">
        <f t="shared" si="20"/>
        <v>2331.805497674289</v>
      </c>
      <c r="AP45" s="33">
        <f t="shared" si="21"/>
        <v>1.3051283240243094</v>
      </c>
      <c r="AQ45" s="45">
        <f t="shared" si="22"/>
        <v>2506.4467411557257</v>
      </c>
      <c r="AR45" s="21">
        <v>0.692499999999999</v>
      </c>
      <c r="AS45" s="21">
        <v>0.8100339902343067</v>
      </c>
      <c r="AT45" s="21">
        <f t="shared" si="23"/>
        <v>1.5025339902343058</v>
      </c>
      <c r="AU45" s="22">
        <f t="shared" si="24"/>
        <v>2885.556426885375</v>
      </c>
      <c r="AV45" s="21">
        <v>0.692499999999999</v>
      </c>
      <c r="AW45" s="47">
        <v>0.06553123265535545</v>
      </c>
      <c r="AX45" s="21">
        <f t="shared" si="25"/>
        <v>0.7580312326553544</v>
      </c>
      <c r="AY45" s="62">
        <f t="shared" si="26"/>
        <v>1455.768661065302</v>
      </c>
      <c r="AZ45" s="33">
        <f t="shared" si="27"/>
        <v>0.7445027575789513</v>
      </c>
      <c r="BA45" s="45">
        <f t="shared" si="28"/>
        <v>1429.787765820073</v>
      </c>
      <c r="BB45" s="21">
        <v>0.4220000000000006</v>
      </c>
      <c r="BC45" s="21">
        <v>0.23681147995925106</v>
      </c>
      <c r="BD45" s="21">
        <f t="shared" si="29"/>
        <v>0.6588114799592517</v>
      </c>
      <c r="BE45" s="22">
        <f t="shared" si="30"/>
        <v>1265.2210948025445</v>
      </c>
      <c r="BF45" s="21">
        <v>0.4220000000000006</v>
      </c>
      <c r="BG45" s="47">
        <v>0.0020397091368953065</v>
      </c>
      <c r="BH45" s="21">
        <f t="shared" si="31"/>
        <v>0.4240397091368959</v>
      </c>
      <c r="BI45" s="62">
        <f t="shared" si="32"/>
        <v>814.3512998090432</v>
      </c>
      <c r="BJ45" s="37">
        <f t="shared" si="33"/>
        <v>0.23477177082235579</v>
      </c>
      <c r="BK45" s="33">
        <f t="shared" si="34"/>
        <v>450.8697949935013</v>
      </c>
      <c r="BL45" s="21">
        <v>0.5990000000000002</v>
      </c>
      <c r="BM45" s="21">
        <v>0.11657392770576455</v>
      </c>
      <c r="BN45" s="21">
        <f t="shared" si="35"/>
        <v>0.7155739277057648</v>
      </c>
      <c r="BO45" s="22">
        <f t="shared" si="36"/>
        <v>1374.231105201813</v>
      </c>
      <c r="BP45" s="21">
        <v>0.5990000000000002</v>
      </c>
      <c r="BQ45" s="47">
        <v>0.019727895457898607</v>
      </c>
      <c r="BR45" s="21">
        <f t="shared" si="37"/>
        <v>0.6187278954578989</v>
      </c>
      <c r="BS45" s="62">
        <f t="shared" si="38"/>
        <v>1188.2421741110766</v>
      </c>
      <c r="BT45" s="37">
        <f t="shared" si="39"/>
        <v>0.09684603224786592</v>
      </c>
      <c r="BU45" s="34">
        <f t="shared" si="40"/>
        <v>185.98893109073651</v>
      </c>
      <c r="BV45" s="37">
        <f t="shared" si="41"/>
        <v>4.592589587943936</v>
      </c>
      <c r="BW45" s="82">
        <f t="shared" si="42"/>
        <v>8819.884600062813</v>
      </c>
      <c r="BX45" s="86">
        <v>2.18</v>
      </c>
      <c r="BY45" s="84">
        <v>4347.43</v>
      </c>
      <c r="BZ45" s="85">
        <f t="shared" si="43"/>
        <v>6.772589587943935</v>
      </c>
      <c r="CA45" s="84">
        <f t="shared" si="44"/>
        <v>13167.314600062813</v>
      </c>
      <c r="CB45" s="2"/>
      <c r="CD45" s="2"/>
    </row>
    <row r="46" spans="1:82" ht="16.5">
      <c r="A46" s="17" t="s">
        <v>45</v>
      </c>
      <c r="B46" s="18">
        <v>51.2</v>
      </c>
      <c r="C46" s="28">
        <v>1920.46</v>
      </c>
      <c r="D46" s="19">
        <v>0.39810000000000034</v>
      </c>
      <c r="E46" s="19">
        <v>0.384</v>
      </c>
      <c r="F46" s="19">
        <f t="shared" si="0"/>
        <v>0.7821000000000004</v>
      </c>
      <c r="G46" s="32">
        <f t="shared" si="45"/>
        <v>1501.9917660000008</v>
      </c>
      <c r="H46" s="19">
        <v>0.39810000000000034</v>
      </c>
      <c r="I46" s="54">
        <v>0.020241149401060865</v>
      </c>
      <c r="J46" s="20">
        <f t="shared" si="1"/>
        <v>0.4183411494010612</v>
      </c>
      <c r="K46" s="70">
        <f t="shared" si="2"/>
        <v>803.4074437787621</v>
      </c>
      <c r="L46" s="33">
        <f t="shared" si="3"/>
        <v>0.36375885059893914</v>
      </c>
      <c r="M46" s="35">
        <f t="shared" si="4"/>
        <v>698.5843222212387</v>
      </c>
      <c r="N46" s="21">
        <v>0.7935999999999996</v>
      </c>
      <c r="O46" s="21">
        <v>0.901</v>
      </c>
      <c r="P46" s="21">
        <f t="shared" si="5"/>
        <v>1.6945999999999997</v>
      </c>
      <c r="Q46" s="22">
        <f t="shared" si="6"/>
        <v>3254.411515999999</v>
      </c>
      <c r="R46" s="21">
        <v>0.7935999999999996</v>
      </c>
      <c r="S46" s="47">
        <v>0.01875013173147863</v>
      </c>
      <c r="T46" s="21">
        <f t="shared" si="7"/>
        <v>0.8123501317314783</v>
      </c>
      <c r="U46" s="62">
        <f t="shared" si="8"/>
        <v>1560.085933985035</v>
      </c>
      <c r="V46" s="33">
        <f t="shared" si="9"/>
        <v>0.8822498682685214</v>
      </c>
      <c r="W46" s="35">
        <f t="shared" si="10"/>
        <v>1694.3255820149643</v>
      </c>
      <c r="X46" s="21">
        <v>0.94</v>
      </c>
      <c r="Y46" s="58">
        <v>1.0829572487441603</v>
      </c>
      <c r="Z46" s="21">
        <f t="shared" si="11"/>
        <v>2.0229572487441603</v>
      </c>
      <c r="AA46" s="22">
        <f t="shared" si="12"/>
        <v>3885.00847792321</v>
      </c>
      <c r="AB46" s="21">
        <v>0.94</v>
      </c>
      <c r="AC46" s="47">
        <v>0.10025250289809257</v>
      </c>
      <c r="AD46" s="21">
        <f t="shared" si="13"/>
        <v>1.0402525028980925</v>
      </c>
      <c r="AE46" s="62">
        <f t="shared" si="14"/>
        <v>1997.7633217156706</v>
      </c>
      <c r="AF46" s="33">
        <f t="shared" si="15"/>
        <v>0.9827047458460678</v>
      </c>
      <c r="AG46" s="35">
        <f t="shared" si="16"/>
        <v>1887.2451562075396</v>
      </c>
      <c r="AH46" s="21">
        <v>1.2607</v>
      </c>
      <c r="AI46" s="21">
        <v>1.3584322057118772</v>
      </c>
      <c r="AJ46" s="21">
        <f t="shared" si="17"/>
        <v>2.6191322057118773</v>
      </c>
      <c r="AK46" s="22">
        <f t="shared" si="18"/>
        <v>5029.938635781432</v>
      </c>
      <c r="AL46" s="21">
        <v>1.2607</v>
      </c>
      <c r="AM46" s="47">
        <v>0.04302728071099849</v>
      </c>
      <c r="AN46" s="21">
        <f t="shared" si="19"/>
        <v>1.3037272807109985</v>
      </c>
      <c r="AO46" s="62">
        <f t="shared" si="20"/>
        <v>2503.756093514244</v>
      </c>
      <c r="AP46" s="33">
        <f t="shared" si="21"/>
        <v>1.3154049250008788</v>
      </c>
      <c r="AQ46" s="45">
        <f t="shared" si="22"/>
        <v>2526.1825422671877</v>
      </c>
      <c r="AR46" s="21">
        <v>0.6683000000000003</v>
      </c>
      <c r="AS46" s="21">
        <v>0.8164122106298525</v>
      </c>
      <c r="AT46" s="21">
        <f t="shared" si="23"/>
        <v>1.4847122106298527</v>
      </c>
      <c r="AU46" s="22">
        <f t="shared" si="24"/>
        <v>2851.330412026207</v>
      </c>
      <c r="AV46" s="21">
        <v>0.6683000000000003</v>
      </c>
      <c r="AW46" s="47">
        <v>0.06604722661327164</v>
      </c>
      <c r="AX46" s="21">
        <f t="shared" si="25"/>
        <v>0.734347226613272</v>
      </c>
      <c r="AY46" s="62">
        <f t="shared" si="26"/>
        <v>1410.2844748217244</v>
      </c>
      <c r="AZ46" s="33">
        <f t="shared" si="27"/>
        <v>0.7503649840165807</v>
      </c>
      <c r="BA46" s="45">
        <f t="shared" si="28"/>
        <v>1441.0459372044825</v>
      </c>
      <c r="BB46" s="21">
        <v>0</v>
      </c>
      <c r="BC46" s="21">
        <v>0.23867613728176487</v>
      </c>
      <c r="BD46" s="21">
        <f t="shared" si="29"/>
        <v>0.23867613728176487</v>
      </c>
      <c r="BE46" s="22">
        <f t="shared" si="30"/>
        <v>458.36797460413817</v>
      </c>
      <c r="BF46" s="21">
        <v>0</v>
      </c>
      <c r="BG46" s="47">
        <v>0.0020557698387606237</v>
      </c>
      <c r="BH46" s="21">
        <f t="shared" si="31"/>
        <v>0.0020557698387606237</v>
      </c>
      <c r="BI46" s="62">
        <f t="shared" si="32"/>
        <v>3.9480237445462274</v>
      </c>
      <c r="BJ46" s="37">
        <f t="shared" si="33"/>
        <v>0.23662036744300424</v>
      </c>
      <c r="BK46" s="33">
        <f t="shared" si="34"/>
        <v>454.41995085959195</v>
      </c>
      <c r="BL46" s="21">
        <v>0</v>
      </c>
      <c r="BM46" s="21">
        <v>0.11749183264832963</v>
      </c>
      <c r="BN46" s="21">
        <f t="shared" si="35"/>
        <v>0.11749183264832963</v>
      </c>
      <c r="BO46" s="22">
        <f t="shared" si="36"/>
        <v>225.63836492781112</v>
      </c>
      <c r="BP46" s="21">
        <v>0</v>
      </c>
      <c r="BQ46" s="47">
        <v>0.01988323321740962</v>
      </c>
      <c r="BR46" s="21">
        <f t="shared" si="37"/>
        <v>0.01988323321740962</v>
      </c>
      <c r="BS46" s="62">
        <f t="shared" si="38"/>
        <v>38.18495406470648</v>
      </c>
      <c r="BT46" s="37">
        <f t="shared" si="39"/>
        <v>0.09760859943092001</v>
      </c>
      <c r="BU46" s="34">
        <f t="shared" si="40"/>
        <v>187.45341086310464</v>
      </c>
      <c r="BV46" s="37">
        <f t="shared" si="41"/>
        <v>4.6287123406049115</v>
      </c>
      <c r="BW46" s="82">
        <f t="shared" si="42"/>
        <v>8889.25690163811</v>
      </c>
      <c r="BX46" s="86">
        <v>2.197</v>
      </c>
      <c r="BY46" s="84">
        <v>4381.66</v>
      </c>
      <c r="BZ46" s="85">
        <f t="shared" si="43"/>
        <v>6.825712340604912</v>
      </c>
      <c r="CA46" s="84">
        <f t="shared" si="44"/>
        <v>13270.91690163811</v>
      </c>
      <c r="CB46" s="2"/>
      <c r="CD46" s="2"/>
    </row>
    <row r="47" spans="1:82" ht="16.5">
      <c r="A47" s="17" t="s">
        <v>46</v>
      </c>
      <c r="B47" s="18">
        <v>28.5</v>
      </c>
      <c r="C47" s="28">
        <v>1920.46</v>
      </c>
      <c r="D47" s="19">
        <v>0.22109999999999985</v>
      </c>
      <c r="E47" s="19">
        <v>0.21395173358625774</v>
      </c>
      <c r="F47" s="19">
        <f t="shared" si="0"/>
        <v>0.4350517335862576</v>
      </c>
      <c r="G47" s="32">
        <f t="shared" si="45"/>
        <v>835.4994522830643</v>
      </c>
      <c r="H47" s="19">
        <v>0.22109999999999985</v>
      </c>
      <c r="I47" s="54">
        <v>0.011267046053324894</v>
      </c>
      <c r="J47" s="20">
        <f t="shared" si="1"/>
        <v>0.23236704605332476</v>
      </c>
      <c r="K47" s="70">
        <f t="shared" si="2"/>
        <v>446.25161726356805</v>
      </c>
      <c r="L47" s="33">
        <f t="shared" si="3"/>
        <v>0.20268468753293284</v>
      </c>
      <c r="M47" s="35">
        <f t="shared" si="4"/>
        <v>389.2478350194963</v>
      </c>
      <c r="N47" s="21">
        <v>0.46340000000000003</v>
      </c>
      <c r="O47" s="21">
        <v>0.5014756560227634</v>
      </c>
      <c r="P47" s="21">
        <f t="shared" si="5"/>
        <v>0.9648756560227635</v>
      </c>
      <c r="Q47" s="22">
        <f t="shared" si="6"/>
        <v>1853.0051023654764</v>
      </c>
      <c r="R47" s="21">
        <v>0.46340000000000003</v>
      </c>
      <c r="S47" s="47">
        <v>0.010437085045842596</v>
      </c>
      <c r="T47" s="21">
        <f t="shared" si="7"/>
        <v>0.47383708504584265</v>
      </c>
      <c r="U47" s="62">
        <f t="shared" si="8"/>
        <v>909.985168347139</v>
      </c>
      <c r="V47" s="33">
        <f t="shared" si="9"/>
        <v>0.49103857097692083</v>
      </c>
      <c r="W47" s="35">
        <f t="shared" si="10"/>
        <v>943.0199340183374</v>
      </c>
      <c r="X47" s="21">
        <v>0.6019999999999999</v>
      </c>
      <c r="Y47" s="58">
        <v>0.6028179997892298</v>
      </c>
      <c r="Z47" s="21">
        <f t="shared" si="11"/>
        <v>1.2048179997892297</v>
      </c>
      <c r="AA47" s="22">
        <f t="shared" si="12"/>
        <v>2313.804775875224</v>
      </c>
      <c r="AB47" s="21">
        <v>0.6019999999999999</v>
      </c>
      <c r="AC47" s="47">
        <v>0.05580461587100855</v>
      </c>
      <c r="AD47" s="21">
        <f t="shared" si="13"/>
        <v>0.6578046158710085</v>
      </c>
      <c r="AE47" s="62">
        <f t="shared" si="14"/>
        <v>1263.287452595637</v>
      </c>
      <c r="AF47" s="33">
        <f t="shared" si="15"/>
        <v>0.5470133839182212</v>
      </c>
      <c r="AG47" s="35">
        <f t="shared" si="16"/>
        <v>1050.5173232795871</v>
      </c>
      <c r="AH47" s="21">
        <v>0.7558000000000002</v>
      </c>
      <c r="AI47" s="21">
        <v>0.7561585520075879</v>
      </c>
      <c r="AJ47" s="21">
        <f t="shared" si="17"/>
        <v>1.511958552007588</v>
      </c>
      <c r="AK47" s="22">
        <f t="shared" si="18"/>
        <v>2903.6559207884925</v>
      </c>
      <c r="AL47" s="21">
        <v>0.7558000000000002</v>
      </c>
      <c r="AM47" s="47">
        <v>0.023950732427020643</v>
      </c>
      <c r="AN47" s="21">
        <f t="shared" si="19"/>
        <v>0.7797507324270209</v>
      </c>
      <c r="AO47" s="62">
        <f t="shared" si="20"/>
        <v>1497.4800915967965</v>
      </c>
      <c r="AP47" s="33">
        <f t="shared" si="21"/>
        <v>0.7322078195805671</v>
      </c>
      <c r="AQ47" s="45">
        <f t="shared" si="22"/>
        <v>1406.175829191696</v>
      </c>
      <c r="AR47" s="21">
        <v>0.4931999999999999</v>
      </c>
      <c r="AS47" s="21">
        <v>0.45444820318263274</v>
      </c>
      <c r="AT47" s="21">
        <f t="shared" si="23"/>
        <v>0.9476482031826327</v>
      </c>
      <c r="AU47" s="22">
        <f t="shared" si="24"/>
        <v>1819.9204682841187</v>
      </c>
      <c r="AV47" s="21">
        <v>0.4931999999999999</v>
      </c>
      <c r="AW47" s="47">
        <v>0.036764569501528156</v>
      </c>
      <c r="AX47" s="21">
        <f t="shared" si="25"/>
        <v>0.529964569501528</v>
      </c>
      <c r="AY47" s="62">
        <f t="shared" si="26"/>
        <v>1017.7757571449046</v>
      </c>
      <c r="AZ47" s="33">
        <f t="shared" si="27"/>
        <v>0.4176836336811046</v>
      </c>
      <c r="BA47" s="45">
        <f t="shared" si="28"/>
        <v>802.1447111392141</v>
      </c>
      <c r="BB47" s="21">
        <v>0.3129999999999997</v>
      </c>
      <c r="BC47" s="21">
        <v>0.1328568342291074</v>
      </c>
      <c r="BD47" s="21">
        <f t="shared" si="29"/>
        <v>0.44585683422910716</v>
      </c>
      <c r="BE47" s="22">
        <f t="shared" si="30"/>
        <v>856.2502158636312</v>
      </c>
      <c r="BF47" s="21">
        <v>0.3129999999999997</v>
      </c>
      <c r="BG47" s="47">
        <v>0.0011443250079038628</v>
      </c>
      <c r="BH47" s="21">
        <f t="shared" si="31"/>
        <v>0.31414432500790357</v>
      </c>
      <c r="BI47" s="62">
        <f t="shared" si="32"/>
        <v>603.3016104046785</v>
      </c>
      <c r="BJ47" s="37">
        <f t="shared" si="33"/>
        <v>0.1317125092212036</v>
      </c>
      <c r="BK47" s="33">
        <f t="shared" si="34"/>
        <v>252.94860545895267</v>
      </c>
      <c r="BL47" s="21">
        <v>0.391</v>
      </c>
      <c r="BM47" s="21">
        <v>0.06540072715776162</v>
      </c>
      <c r="BN47" s="21">
        <f t="shared" si="35"/>
        <v>0.45640072715776164</v>
      </c>
      <c r="BO47" s="22">
        <f t="shared" si="36"/>
        <v>876.499340477395</v>
      </c>
      <c r="BP47" s="21">
        <v>0.391</v>
      </c>
      <c r="BQ47" s="47">
        <v>0.011067815365159652</v>
      </c>
      <c r="BR47" s="21">
        <f t="shared" si="37"/>
        <v>0.4020678153651597</v>
      </c>
      <c r="BS47" s="62">
        <f t="shared" si="38"/>
        <v>772.1551566961746</v>
      </c>
      <c r="BT47" s="37">
        <f t="shared" si="39"/>
        <v>0.05433291179260197</v>
      </c>
      <c r="BU47" s="34">
        <f t="shared" si="40"/>
        <v>104.34418378122041</v>
      </c>
      <c r="BV47" s="37">
        <f t="shared" si="41"/>
        <v>2.5766735167035524</v>
      </c>
      <c r="BW47" s="82">
        <f t="shared" si="42"/>
        <v>4948.398421888504</v>
      </c>
      <c r="BX47" s="86">
        <v>1.223</v>
      </c>
      <c r="BY47" s="84">
        <v>2439.01</v>
      </c>
      <c r="BZ47" s="85">
        <f t="shared" si="43"/>
        <v>3.7996735167035522</v>
      </c>
      <c r="CA47" s="84">
        <f t="shared" si="44"/>
        <v>7387.408421888505</v>
      </c>
      <c r="CB47" s="2"/>
      <c r="CD47" s="2"/>
    </row>
    <row r="48" spans="1:82" ht="16.5">
      <c r="A48" s="17" t="s">
        <v>47</v>
      </c>
      <c r="B48" s="18">
        <v>28.5</v>
      </c>
      <c r="C48" s="28">
        <v>1920.46</v>
      </c>
      <c r="D48" s="19">
        <v>0.03509999999999991</v>
      </c>
      <c r="E48" s="19">
        <v>0.21395173358625774</v>
      </c>
      <c r="F48" s="19">
        <f t="shared" si="0"/>
        <v>0.24905173358625765</v>
      </c>
      <c r="G48" s="32">
        <f t="shared" si="45"/>
        <v>478.2938922830644</v>
      </c>
      <c r="H48" s="19">
        <v>0.03509999999999991</v>
      </c>
      <c r="I48" s="54">
        <v>0.011267046053324894</v>
      </c>
      <c r="J48" s="20">
        <f t="shared" si="1"/>
        <v>0.046367046053324805</v>
      </c>
      <c r="K48" s="70">
        <f t="shared" si="2"/>
        <v>89.04605726356816</v>
      </c>
      <c r="L48" s="33">
        <f t="shared" si="3"/>
        <v>0.20268468753293284</v>
      </c>
      <c r="M48" s="35">
        <f t="shared" si="4"/>
        <v>389.2478350194962</v>
      </c>
      <c r="N48" s="21">
        <v>0.12719999999999976</v>
      </c>
      <c r="O48" s="21">
        <v>0.5014756560227634</v>
      </c>
      <c r="P48" s="21">
        <f t="shared" si="5"/>
        <v>0.6286756560227632</v>
      </c>
      <c r="Q48" s="22">
        <f t="shared" si="6"/>
        <v>1207.346450365476</v>
      </c>
      <c r="R48" s="21">
        <v>0.12719999999999976</v>
      </c>
      <c r="S48" s="47">
        <v>0.010437085045842596</v>
      </c>
      <c r="T48" s="21">
        <f t="shared" si="7"/>
        <v>0.13763708504584235</v>
      </c>
      <c r="U48" s="62">
        <f t="shared" si="8"/>
        <v>264.3265163471384</v>
      </c>
      <c r="V48" s="33">
        <f t="shared" si="9"/>
        <v>0.49103857097692083</v>
      </c>
      <c r="W48" s="35">
        <f t="shared" si="10"/>
        <v>943.0199340183375</v>
      </c>
      <c r="X48" s="21">
        <v>0</v>
      </c>
      <c r="Y48" s="58">
        <v>0.6028179997892298</v>
      </c>
      <c r="Z48" s="21">
        <f t="shared" si="11"/>
        <v>0.6028179997892298</v>
      </c>
      <c r="AA48" s="22">
        <f t="shared" si="12"/>
        <v>1157.6878558752242</v>
      </c>
      <c r="AB48" s="21">
        <v>0</v>
      </c>
      <c r="AC48" s="47">
        <v>0.05580461587100855</v>
      </c>
      <c r="AD48" s="21">
        <f t="shared" si="13"/>
        <v>0.05580461587100855</v>
      </c>
      <c r="AE48" s="62">
        <f t="shared" si="14"/>
        <v>107.17053259563708</v>
      </c>
      <c r="AF48" s="33">
        <f t="shared" si="15"/>
        <v>0.5470133839182212</v>
      </c>
      <c r="AG48" s="35">
        <f t="shared" si="16"/>
        <v>1050.5173232795871</v>
      </c>
      <c r="AH48" s="21">
        <v>0.09440000000000026</v>
      </c>
      <c r="AI48" s="21">
        <v>0.7561585520075879</v>
      </c>
      <c r="AJ48" s="21">
        <f t="shared" si="17"/>
        <v>0.8505585520075881</v>
      </c>
      <c r="AK48" s="22">
        <f t="shared" si="18"/>
        <v>1633.4636767884926</v>
      </c>
      <c r="AL48" s="21">
        <v>0.09440000000000026</v>
      </c>
      <c r="AM48" s="47">
        <v>0.023950732427020643</v>
      </c>
      <c r="AN48" s="21">
        <f t="shared" si="19"/>
        <v>0.1183507324270209</v>
      </c>
      <c r="AO48" s="62">
        <f t="shared" si="20"/>
        <v>227.28784759679658</v>
      </c>
      <c r="AP48" s="33">
        <f t="shared" si="21"/>
        <v>0.7322078195805672</v>
      </c>
      <c r="AQ48" s="45">
        <f t="shared" si="22"/>
        <v>1406.175829191696</v>
      </c>
      <c r="AR48" s="21">
        <v>0.2096</v>
      </c>
      <c r="AS48" s="21">
        <v>0.45444820318263274</v>
      </c>
      <c r="AT48" s="21">
        <f t="shared" si="23"/>
        <v>0.6640482031826327</v>
      </c>
      <c r="AU48" s="22">
        <f t="shared" si="24"/>
        <v>1275.2780122841189</v>
      </c>
      <c r="AV48" s="21">
        <v>0.2096</v>
      </c>
      <c r="AW48" s="47">
        <v>0.036764569501528156</v>
      </c>
      <c r="AX48" s="21">
        <f t="shared" si="25"/>
        <v>0.24636456950152816</v>
      </c>
      <c r="AY48" s="62">
        <f t="shared" si="26"/>
        <v>473.13330114490475</v>
      </c>
      <c r="AZ48" s="33">
        <f t="shared" si="27"/>
        <v>0.4176836336811045</v>
      </c>
      <c r="BA48" s="45">
        <f t="shared" si="28"/>
        <v>802.1447111392141</v>
      </c>
      <c r="BB48" s="21">
        <v>0.03299999999999992</v>
      </c>
      <c r="BC48" s="21">
        <v>0.1328568342291074</v>
      </c>
      <c r="BD48" s="21">
        <f t="shared" si="29"/>
        <v>0.16585683422910732</v>
      </c>
      <c r="BE48" s="22">
        <f t="shared" si="30"/>
        <v>318.52141586363143</v>
      </c>
      <c r="BF48" s="21">
        <v>0.03299999999999992</v>
      </c>
      <c r="BG48" s="47">
        <v>0.0011443250079038628</v>
      </c>
      <c r="BH48" s="21">
        <f t="shared" si="31"/>
        <v>0.03414432500790378</v>
      </c>
      <c r="BI48" s="62">
        <f t="shared" si="32"/>
        <v>65.57281040467889</v>
      </c>
      <c r="BJ48" s="37">
        <f t="shared" si="33"/>
        <v>0.13171250922120353</v>
      </c>
      <c r="BK48" s="33">
        <f t="shared" si="34"/>
        <v>252.94860545895256</v>
      </c>
      <c r="BL48" s="21">
        <v>0.13600000000000012</v>
      </c>
      <c r="BM48" s="21">
        <v>0.06540072715776162</v>
      </c>
      <c r="BN48" s="21">
        <f t="shared" si="35"/>
        <v>0.20140072715776175</v>
      </c>
      <c r="BO48" s="22">
        <f t="shared" si="36"/>
        <v>386.7820404773951</v>
      </c>
      <c r="BP48" s="21">
        <v>0.13600000000000012</v>
      </c>
      <c r="BQ48" s="47">
        <v>0.011067815365159652</v>
      </c>
      <c r="BR48" s="21">
        <f t="shared" si="37"/>
        <v>0.14706781536515978</v>
      </c>
      <c r="BS48" s="62">
        <f t="shared" si="38"/>
        <v>282.4378566961748</v>
      </c>
      <c r="BT48" s="37">
        <f t="shared" si="39"/>
        <v>0.05433291179260197</v>
      </c>
      <c r="BU48" s="34">
        <f t="shared" si="40"/>
        <v>104.34418378122035</v>
      </c>
      <c r="BV48" s="37">
        <f t="shared" si="41"/>
        <v>2.576673516703552</v>
      </c>
      <c r="BW48" s="82">
        <f t="shared" si="42"/>
        <v>4948.398421888504</v>
      </c>
      <c r="BX48" s="86">
        <v>1.223</v>
      </c>
      <c r="BY48" s="84">
        <v>2439.01</v>
      </c>
      <c r="BZ48" s="85">
        <f t="shared" si="43"/>
        <v>3.7996735167035522</v>
      </c>
      <c r="CA48" s="84">
        <f t="shared" si="44"/>
        <v>7387.408421888505</v>
      </c>
      <c r="CB48" s="2"/>
      <c r="CD48" s="2"/>
    </row>
    <row r="49" spans="1:82" ht="16.5">
      <c r="A49" s="17" t="s">
        <v>48</v>
      </c>
      <c r="B49" s="18">
        <v>50.7</v>
      </c>
      <c r="C49" s="28">
        <v>1920.46</v>
      </c>
      <c r="D49" s="19">
        <v>0.1592</v>
      </c>
      <c r="E49" s="19">
        <v>0.3806088734323954</v>
      </c>
      <c r="F49" s="19">
        <f t="shared" si="0"/>
        <v>0.5398088734323954</v>
      </c>
      <c r="G49" s="32">
        <f t="shared" si="45"/>
        <v>1036.681349071978</v>
      </c>
      <c r="H49" s="19">
        <v>0.1592</v>
      </c>
      <c r="I49" s="54">
        <v>0.020043481926441127</v>
      </c>
      <c r="J49" s="20">
        <f t="shared" si="1"/>
        <v>0.17924348192644113</v>
      </c>
      <c r="K49" s="70">
        <f t="shared" si="2"/>
        <v>344.2299373004531</v>
      </c>
      <c r="L49" s="33">
        <f t="shared" si="3"/>
        <v>0.36056539150595424</v>
      </c>
      <c r="M49" s="35">
        <f t="shared" si="4"/>
        <v>692.4514117715249</v>
      </c>
      <c r="N49" s="21">
        <v>0.2530999999999999</v>
      </c>
      <c r="O49" s="21">
        <v>0.892098798608916</v>
      </c>
      <c r="P49" s="21">
        <f t="shared" si="5"/>
        <v>1.145198798608916</v>
      </c>
      <c r="Q49" s="22">
        <f t="shared" si="6"/>
        <v>2199.308484776479</v>
      </c>
      <c r="R49" s="21">
        <v>0.2530999999999999</v>
      </c>
      <c r="S49" s="47">
        <v>0.01856702497628841</v>
      </c>
      <c r="T49" s="21">
        <f t="shared" si="7"/>
        <v>0.2716670249762883</v>
      </c>
      <c r="U49" s="62">
        <f t="shared" si="8"/>
        <v>521.7256547859627</v>
      </c>
      <c r="V49" s="33">
        <f t="shared" si="9"/>
        <v>0.8735317736326278</v>
      </c>
      <c r="W49" s="35">
        <f t="shared" si="10"/>
        <v>1677.5828299905163</v>
      </c>
      <c r="X49" s="21">
        <v>0.06899999999999995</v>
      </c>
      <c r="Y49" s="58">
        <v>1.072381494361893</v>
      </c>
      <c r="Z49" s="21">
        <f t="shared" si="11"/>
        <v>1.141381494361893</v>
      </c>
      <c r="AA49" s="22">
        <f t="shared" si="12"/>
        <v>2191.977504662241</v>
      </c>
      <c r="AB49" s="21">
        <v>0.06899999999999995</v>
      </c>
      <c r="AC49" s="47">
        <v>0.09927347454947838</v>
      </c>
      <c r="AD49" s="21">
        <f t="shared" si="13"/>
        <v>0.16827347454947833</v>
      </c>
      <c r="AE49" s="62">
        <f t="shared" si="14"/>
        <v>323.16247693329115</v>
      </c>
      <c r="AF49" s="33">
        <f t="shared" si="15"/>
        <v>0.9731080198124147</v>
      </c>
      <c r="AG49" s="35">
        <f t="shared" si="16"/>
        <v>1868.8150277289496</v>
      </c>
      <c r="AH49" s="21">
        <v>0.12440000000000007</v>
      </c>
      <c r="AI49" s="21">
        <v>1.345166266202972</v>
      </c>
      <c r="AJ49" s="21">
        <f t="shared" si="17"/>
        <v>1.469566266202972</v>
      </c>
      <c r="AK49" s="22">
        <f t="shared" si="18"/>
        <v>2822.2432315921596</v>
      </c>
      <c r="AL49" s="21">
        <v>0.12440000000000007</v>
      </c>
      <c r="AM49" s="47">
        <v>0.042607092422805144</v>
      </c>
      <c r="AN49" s="21">
        <f t="shared" si="19"/>
        <v>0.1670070924228052</v>
      </c>
      <c r="AO49" s="62">
        <f t="shared" si="20"/>
        <v>320.73044071430047</v>
      </c>
      <c r="AP49" s="33">
        <f t="shared" si="21"/>
        <v>1.3025591737801667</v>
      </c>
      <c r="AQ49" s="45">
        <f t="shared" si="22"/>
        <v>2501.512790877859</v>
      </c>
      <c r="AR49" s="21">
        <v>0.17959999999999998</v>
      </c>
      <c r="AS49" s="21">
        <v>0.8084394351354204</v>
      </c>
      <c r="AT49" s="21">
        <f t="shared" si="23"/>
        <v>0.9880394351354204</v>
      </c>
      <c r="AU49" s="22">
        <f t="shared" si="24"/>
        <v>1897.4902136001695</v>
      </c>
      <c r="AV49" s="21">
        <v>0.17959999999999998</v>
      </c>
      <c r="AW49" s="47">
        <v>0.06540223416587641</v>
      </c>
      <c r="AX49" s="21">
        <f t="shared" si="25"/>
        <v>0.2450022341658764</v>
      </c>
      <c r="AY49" s="62">
        <f t="shared" si="26"/>
        <v>470.516990626199</v>
      </c>
      <c r="AZ49" s="33">
        <f t="shared" si="27"/>
        <v>0.743037200969544</v>
      </c>
      <c r="BA49" s="45">
        <f t="shared" si="28"/>
        <v>1426.9732229739705</v>
      </c>
      <c r="BB49" s="21">
        <v>0.3210000000000002</v>
      </c>
      <c r="BC49" s="21">
        <v>0.23634531562862265</v>
      </c>
      <c r="BD49" s="21">
        <f t="shared" si="29"/>
        <v>0.5573453156286228</v>
      </c>
      <c r="BE49" s="22">
        <f t="shared" si="30"/>
        <v>1070.359384852145</v>
      </c>
      <c r="BF49" s="21">
        <v>0.3210000000000002</v>
      </c>
      <c r="BG49" s="47">
        <v>0.002035693961428977</v>
      </c>
      <c r="BH49" s="21">
        <f t="shared" si="31"/>
        <v>0.32303569396142917</v>
      </c>
      <c r="BI49" s="62">
        <f t="shared" si="32"/>
        <v>620.3771288251663</v>
      </c>
      <c r="BJ49" s="37">
        <f t="shared" si="33"/>
        <v>0.2343096216671936</v>
      </c>
      <c r="BK49" s="33">
        <f t="shared" si="34"/>
        <v>449.9822560269787</v>
      </c>
      <c r="BL49" s="21">
        <v>0.46300000000000013</v>
      </c>
      <c r="BM49" s="21">
        <v>0.11634445147012329</v>
      </c>
      <c r="BN49" s="21">
        <f t="shared" si="35"/>
        <v>0.5793444514701234</v>
      </c>
      <c r="BO49" s="22">
        <f t="shared" si="36"/>
        <v>1112.6078452703132</v>
      </c>
      <c r="BP49" s="21">
        <v>0.46300000000000013</v>
      </c>
      <c r="BQ49" s="47">
        <v>0.019689061018020856</v>
      </c>
      <c r="BR49" s="21">
        <f t="shared" si="37"/>
        <v>0.482689061018021</v>
      </c>
      <c r="BS49" s="62">
        <f t="shared" si="38"/>
        <v>926.9850341226686</v>
      </c>
      <c r="BT49" s="37">
        <f t="shared" si="39"/>
        <v>0.09665539045210236</v>
      </c>
      <c r="BU49" s="34">
        <f t="shared" si="40"/>
        <v>185.6228111476446</v>
      </c>
      <c r="BV49" s="37">
        <f t="shared" si="41"/>
        <v>4.583766571820004</v>
      </c>
      <c r="BW49" s="82">
        <f t="shared" si="42"/>
        <v>8802.940350517445</v>
      </c>
      <c r="BX49" s="86">
        <v>2.176</v>
      </c>
      <c r="BY49" s="84">
        <v>4338.87</v>
      </c>
      <c r="BZ49" s="85">
        <f t="shared" si="43"/>
        <v>6.759766571820004</v>
      </c>
      <c r="CA49" s="84">
        <f t="shared" si="44"/>
        <v>13141.810350517444</v>
      </c>
      <c r="CB49" s="2"/>
      <c r="CD49" s="2"/>
    </row>
    <row r="50" spans="1:82" ht="16.5">
      <c r="A50" s="17" t="s">
        <v>49</v>
      </c>
      <c r="B50" s="18">
        <v>51.2</v>
      </c>
      <c r="C50" s="28">
        <v>1920.46</v>
      </c>
      <c r="D50" s="19">
        <v>0.37739999999999974</v>
      </c>
      <c r="E50" s="19">
        <v>0.384</v>
      </c>
      <c r="F50" s="19">
        <f t="shared" si="0"/>
        <v>0.7613999999999997</v>
      </c>
      <c r="G50" s="32">
        <f t="shared" si="45"/>
        <v>1462.2382439999994</v>
      </c>
      <c r="H50" s="19">
        <v>0.37739999999999974</v>
      </c>
      <c r="I50" s="54">
        <v>0.020241149401060865</v>
      </c>
      <c r="J50" s="20">
        <f t="shared" si="1"/>
        <v>0.3976411494010606</v>
      </c>
      <c r="K50" s="70">
        <f t="shared" si="2"/>
        <v>763.6539217787608</v>
      </c>
      <c r="L50" s="33">
        <f t="shared" si="3"/>
        <v>0.36375885059893914</v>
      </c>
      <c r="M50" s="35">
        <f t="shared" si="4"/>
        <v>698.5843222212386</v>
      </c>
      <c r="N50" s="21">
        <v>0.7716000000000003</v>
      </c>
      <c r="O50" s="21">
        <v>0.901</v>
      </c>
      <c r="P50" s="21">
        <f t="shared" si="5"/>
        <v>1.6726000000000003</v>
      </c>
      <c r="Q50" s="22">
        <f t="shared" si="6"/>
        <v>3212.161396000001</v>
      </c>
      <c r="R50" s="21">
        <v>0.7716000000000003</v>
      </c>
      <c r="S50" s="47">
        <v>0.01875013173147863</v>
      </c>
      <c r="T50" s="21">
        <f t="shared" si="7"/>
        <v>0.7903501317314789</v>
      </c>
      <c r="U50" s="62">
        <f t="shared" si="8"/>
        <v>1517.835813985036</v>
      </c>
      <c r="V50" s="33">
        <f t="shared" si="9"/>
        <v>0.8822498682685214</v>
      </c>
      <c r="W50" s="35">
        <f t="shared" si="10"/>
        <v>1694.3255820149648</v>
      </c>
      <c r="X50" s="21">
        <v>0.921</v>
      </c>
      <c r="Y50" s="58">
        <v>1.0829572487441603</v>
      </c>
      <c r="Z50" s="21">
        <f t="shared" si="11"/>
        <v>2.00395724874416</v>
      </c>
      <c r="AA50" s="22">
        <f t="shared" si="12"/>
        <v>3848.51973792321</v>
      </c>
      <c r="AB50" s="21">
        <v>0.921</v>
      </c>
      <c r="AC50" s="47">
        <v>0.10025250289809257</v>
      </c>
      <c r="AD50" s="21">
        <f t="shared" si="13"/>
        <v>1.0212525028980926</v>
      </c>
      <c r="AE50" s="62">
        <f t="shared" si="14"/>
        <v>1961.2745817156708</v>
      </c>
      <c r="AF50" s="33">
        <f t="shared" si="15"/>
        <v>0.9827047458460676</v>
      </c>
      <c r="AG50" s="35">
        <f t="shared" si="16"/>
        <v>1887.2451562075391</v>
      </c>
      <c r="AH50" s="21">
        <v>1.2092</v>
      </c>
      <c r="AI50" s="21">
        <v>1.3584322057118772</v>
      </c>
      <c r="AJ50" s="21">
        <f t="shared" si="17"/>
        <v>2.5676322057118774</v>
      </c>
      <c r="AK50" s="22">
        <f t="shared" si="18"/>
        <v>4931.034945781432</v>
      </c>
      <c r="AL50" s="21">
        <v>1.2092</v>
      </c>
      <c r="AM50" s="47">
        <v>0.04302728071099849</v>
      </c>
      <c r="AN50" s="21">
        <f t="shared" si="19"/>
        <v>1.2522272807109986</v>
      </c>
      <c r="AO50" s="62">
        <f t="shared" si="20"/>
        <v>2404.8524035142445</v>
      </c>
      <c r="AP50" s="33">
        <f t="shared" si="21"/>
        <v>1.3154049250008788</v>
      </c>
      <c r="AQ50" s="45">
        <f t="shared" si="22"/>
        <v>2526.1825422671873</v>
      </c>
      <c r="AR50" s="21">
        <v>0.6387999999999998</v>
      </c>
      <c r="AS50" s="21">
        <v>0.8164122106298525</v>
      </c>
      <c r="AT50" s="21">
        <f t="shared" si="23"/>
        <v>1.4552122106298522</v>
      </c>
      <c r="AU50" s="22">
        <f t="shared" si="24"/>
        <v>2794.676842026206</v>
      </c>
      <c r="AV50" s="21">
        <v>0.6387999999999998</v>
      </c>
      <c r="AW50" s="47">
        <v>0.06604722661327164</v>
      </c>
      <c r="AX50" s="21">
        <f t="shared" si="25"/>
        <v>0.7048472266132715</v>
      </c>
      <c r="AY50" s="62">
        <f t="shared" si="26"/>
        <v>1353.6309048217233</v>
      </c>
      <c r="AZ50" s="33">
        <f t="shared" si="27"/>
        <v>0.7503649840165807</v>
      </c>
      <c r="BA50" s="45">
        <f t="shared" si="28"/>
        <v>1441.0459372044827</v>
      </c>
      <c r="BB50" s="21">
        <v>0</v>
      </c>
      <c r="BC50" s="21">
        <v>0.23867613728176487</v>
      </c>
      <c r="BD50" s="21">
        <f t="shared" si="29"/>
        <v>0.23867613728176487</v>
      </c>
      <c r="BE50" s="22">
        <f t="shared" si="30"/>
        <v>458.36797460413817</v>
      </c>
      <c r="BF50" s="21">
        <v>0</v>
      </c>
      <c r="BG50" s="47">
        <v>0.0020557698387606237</v>
      </c>
      <c r="BH50" s="21">
        <f t="shared" si="31"/>
        <v>0.0020557698387606237</v>
      </c>
      <c r="BI50" s="62">
        <f t="shared" si="32"/>
        <v>3.9480237445462274</v>
      </c>
      <c r="BJ50" s="37">
        <f t="shared" si="33"/>
        <v>0.23662036744300424</v>
      </c>
      <c r="BK50" s="33">
        <f t="shared" si="34"/>
        <v>454.41995085959195</v>
      </c>
      <c r="BL50" s="21">
        <v>0</v>
      </c>
      <c r="BM50" s="21">
        <v>0.11749183264832963</v>
      </c>
      <c r="BN50" s="21">
        <f t="shared" si="35"/>
        <v>0.11749183264832963</v>
      </c>
      <c r="BO50" s="22">
        <f t="shared" si="36"/>
        <v>225.63836492781112</v>
      </c>
      <c r="BP50" s="21">
        <v>0</v>
      </c>
      <c r="BQ50" s="47">
        <v>0.01988323321740962</v>
      </c>
      <c r="BR50" s="21">
        <f t="shared" si="37"/>
        <v>0.01988323321740962</v>
      </c>
      <c r="BS50" s="62">
        <f t="shared" si="38"/>
        <v>38.18495406470648</v>
      </c>
      <c r="BT50" s="37">
        <f t="shared" si="39"/>
        <v>0.09760859943092001</v>
      </c>
      <c r="BU50" s="34">
        <f t="shared" si="40"/>
        <v>187.45341086310464</v>
      </c>
      <c r="BV50" s="37">
        <f t="shared" si="41"/>
        <v>4.6287123406049115</v>
      </c>
      <c r="BW50" s="82">
        <f t="shared" si="42"/>
        <v>8889.25690163811</v>
      </c>
      <c r="BX50" s="86">
        <v>2.197</v>
      </c>
      <c r="BY50" s="84">
        <v>4381.66</v>
      </c>
      <c r="BZ50" s="85">
        <f t="shared" si="43"/>
        <v>6.825712340604912</v>
      </c>
      <c r="CA50" s="84">
        <f t="shared" si="44"/>
        <v>13270.91690163811</v>
      </c>
      <c r="CB50" s="2"/>
      <c r="CD50" s="2"/>
    </row>
    <row r="51" spans="1:82" ht="16.5">
      <c r="A51" s="17" t="s">
        <v>50</v>
      </c>
      <c r="B51" s="18">
        <v>28.4</v>
      </c>
      <c r="C51" s="28">
        <v>1920.46</v>
      </c>
      <c r="D51" s="19">
        <v>0.0021999999999999797</v>
      </c>
      <c r="E51" s="19">
        <v>0.21320102574911298</v>
      </c>
      <c r="F51" s="19">
        <f t="shared" si="0"/>
        <v>0.21540102574911296</v>
      </c>
      <c r="G51" s="32">
        <f t="shared" si="45"/>
        <v>413.6690539101415</v>
      </c>
      <c r="H51" s="19">
        <v>0.0021999999999999797</v>
      </c>
      <c r="I51" s="54">
        <v>0.011227512558400947</v>
      </c>
      <c r="J51" s="20">
        <f t="shared" si="1"/>
        <v>0.013427512558400927</v>
      </c>
      <c r="K51" s="70">
        <f t="shared" si="2"/>
        <v>25.787000767906644</v>
      </c>
      <c r="L51" s="33">
        <f t="shared" si="3"/>
        <v>0.20197351319071202</v>
      </c>
      <c r="M51" s="35">
        <f t="shared" si="4"/>
        <v>387.88205314223484</v>
      </c>
      <c r="N51" s="21">
        <v>0.08099999999999996</v>
      </c>
      <c r="O51" s="21">
        <v>0.49971609231742037</v>
      </c>
      <c r="P51" s="21">
        <f t="shared" si="5"/>
        <v>0.5807160923174204</v>
      </c>
      <c r="Q51" s="22">
        <f t="shared" si="6"/>
        <v>1115.2420266519132</v>
      </c>
      <c r="R51" s="21">
        <v>0.08099999999999996</v>
      </c>
      <c r="S51" s="47">
        <v>0.010400463694804551</v>
      </c>
      <c r="T51" s="21">
        <f t="shared" si="7"/>
        <v>0.0914004636948045</v>
      </c>
      <c r="U51" s="62">
        <f t="shared" si="8"/>
        <v>175.53093450732428</v>
      </c>
      <c r="V51" s="33">
        <f t="shared" si="9"/>
        <v>0.4893156286226159</v>
      </c>
      <c r="W51" s="35">
        <f t="shared" si="10"/>
        <v>939.711092144589</v>
      </c>
      <c r="X51" s="21">
        <v>0.09199999999999997</v>
      </c>
      <c r="Y51" s="58">
        <v>0.6007028489127764</v>
      </c>
      <c r="Z51" s="21">
        <f t="shared" si="11"/>
        <v>0.6927028489127763</v>
      </c>
      <c r="AA51" s="22">
        <f t="shared" si="12"/>
        <v>1330.3081132230304</v>
      </c>
      <c r="AB51" s="21">
        <v>0.09199999999999997</v>
      </c>
      <c r="AC51" s="47">
        <v>0.05560881020128571</v>
      </c>
      <c r="AD51" s="21">
        <f t="shared" si="13"/>
        <v>0.1476088102012857</v>
      </c>
      <c r="AE51" s="62">
        <f t="shared" si="14"/>
        <v>283.47681563916115</v>
      </c>
      <c r="AF51" s="33">
        <f t="shared" si="15"/>
        <v>0.5450940387114906</v>
      </c>
      <c r="AG51" s="35">
        <f t="shared" si="16"/>
        <v>1046.8312975838694</v>
      </c>
      <c r="AH51" s="21">
        <v>0.023499999999999965</v>
      </c>
      <c r="AI51" s="21">
        <v>0.7535053641058067</v>
      </c>
      <c r="AJ51" s="21">
        <f t="shared" si="17"/>
        <v>0.7770053641058067</v>
      </c>
      <c r="AK51" s="22">
        <f t="shared" si="18"/>
        <v>1492.2077215506374</v>
      </c>
      <c r="AL51" s="21">
        <v>0.023499999999999965</v>
      </c>
      <c r="AM51" s="47">
        <v>0.023866694769381972</v>
      </c>
      <c r="AN51" s="21">
        <f t="shared" si="19"/>
        <v>0.047366694769381934</v>
      </c>
      <c r="AO51" s="62">
        <f t="shared" si="20"/>
        <v>90.96584263680722</v>
      </c>
      <c r="AP51" s="33">
        <f t="shared" si="21"/>
        <v>0.7296386693364247</v>
      </c>
      <c r="AQ51" s="45">
        <f t="shared" si="22"/>
        <v>1401.24187891383</v>
      </c>
      <c r="AR51" s="21">
        <v>0.061500000000000006</v>
      </c>
      <c r="AS51" s="21">
        <v>0.4528536480837463</v>
      </c>
      <c r="AT51" s="21">
        <f t="shared" si="23"/>
        <v>0.5143536480837463</v>
      </c>
      <c r="AU51" s="22">
        <f t="shared" si="24"/>
        <v>987.7956069989114</v>
      </c>
      <c r="AV51" s="21">
        <v>0.061500000000000006</v>
      </c>
      <c r="AW51" s="47">
        <v>0.03663557101204911</v>
      </c>
      <c r="AX51" s="21">
        <f t="shared" si="25"/>
        <v>0.09813557101204912</v>
      </c>
      <c r="AY51" s="62">
        <f t="shared" si="26"/>
        <v>188.46543870579984</v>
      </c>
      <c r="AZ51" s="33">
        <f t="shared" si="27"/>
        <v>0.41621807707169717</v>
      </c>
      <c r="BA51" s="45">
        <f t="shared" si="28"/>
        <v>799.3301682931115</v>
      </c>
      <c r="BB51" s="21">
        <v>0.08000000000000007</v>
      </c>
      <c r="BC51" s="21">
        <v>0.13239066989847895</v>
      </c>
      <c r="BD51" s="21">
        <f t="shared" si="29"/>
        <v>0.21239066989847902</v>
      </c>
      <c r="BE51" s="22">
        <f t="shared" si="30"/>
        <v>407.887785913233</v>
      </c>
      <c r="BF51" s="21">
        <v>0.08000000000000007</v>
      </c>
      <c r="BG51" s="47">
        <v>0.0011403098324375336</v>
      </c>
      <c r="BH51" s="21">
        <f t="shared" si="31"/>
        <v>0.0811403098324376</v>
      </c>
      <c r="BI51" s="62">
        <f t="shared" si="32"/>
        <v>155.8267194208031</v>
      </c>
      <c r="BJ51" s="37">
        <f t="shared" si="33"/>
        <v>0.1312503600660414</v>
      </c>
      <c r="BK51" s="33">
        <f t="shared" si="34"/>
        <v>252.06106649242992</v>
      </c>
      <c r="BL51" s="21">
        <v>0</v>
      </c>
      <c r="BM51" s="21">
        <v>0.06517125092212034</v>
      </c>
      <c r="BN51" s="21">
        <f t="shared" si="35"/>
        <v>0.06517125092212034</v>
      </c>
      <c r="BO51" s="22">
        <f t="shared" si="36"/>
        <v>125.15878054589523</v>
      </c>
      <c r="BP51" s="21">
        <v>0</v>
      </c>
      <c r="BQ51" s="47">
        <v>0.011028980925281899</v>
      </c>
      <c r="BR51" s="21">
        <f t="shared" si="37"/>
        <v>0.011028980925281899</v>
      </c>
      <c r="BS51" s="62">
        <f t="shared" si="38"/>
        <v>21.180716707766877</v>
      </c>
      <c r="BT51" s="37">
        <f t="shared" si="39"/>
        <v>0.05414226999683844</v>
      </c>
      <c r="BU51" s="34">
        <f t="shared" si="40"/>
        <v>103.97806383812835</v>
      </c>
      <c r="BV51" s="37">
        <f t="shared" si="41"/>
        <v>2.5676325569958203</v>
      </c>
      <c r="BW51" s="82">
        <f t="shared" si="42"/>
        <v>4931.035620408193</v>
      </c>
      <c r="BX51" s="86">
        <v>1.219</v>
      </c>
      <c r="BY51" s="84">
        <v>2430.45</v>
      </c>
      <c r="BZ51" s="85">
        <f t="shared" si="43"/>
        <v>3.78663255699582</v>
      </c>
      <c r="CA51" s="84">
        <f t="shared" si="44"/>
        <v>7361.4856204081925</v>
      </c>
      <c r="CB51" s="2"/>
      <c r="CD51" s="2"/>
    </row>
    <row r="52" spans="1:82" ht="16.5">
      <c r="A52" s="17" t="s">
        <v>51</v>
      </c>
      <c r="B52" s="18">
        <v>28.4</v>
      </c>
      <c r="C52" s="28">
        <v>1920.46</v>
      </c>
      <c r="D52" s="19">
        <v>0.08209999999999984</v>
      </c>
      <c r="E52" s="19">
        <v>0.21320102574911298</v>
      </c>
      <c r="F52" s="19">
        <f t="shared" si="0"/>
        <v>0.2953010257491128</v>
      </c>
      <c r="G52" s="32">
        <f t="shared" si="45"/>
        <v>567.1138079101412</v>
      </c>
      <c r="H52" s="19">
        <v>0.08209999999999984</v>
      </c>
      <c r="I52" s="54">
        <v>0.011227512558400947</v>
      </c>
      <c r="J52" s="20">
        <f t="shared" si="1"/>
        <v>0.09332751255840079</v>
      </c>
      <c r="K52" s="70">
        <f t="shared" si="2"/>
        <v>179.23175476790638</v>
      </c>
      <c r="L52" s="33">
        <f t="shared" si="3"/>
        <v>0.20197351319071205</v>
      </c>
      <c r="M52" s="35">
        <f t="shared" si="4"/>
        <v>387.8820531422348</v>
      </c>
      <c r="N52" s="21">
        <v>0.23340000000000002</v>
      </c>
      <c r="O52" s="21">
        <v>0.49971609231742037</v>
      </c>
      <c r="P52" s="21">
        <f t="shared" si="5"/>
        <v>0.7331160923174204</v>
      </c>
      <c r="Q52" s="22">
        <f t="shared" si="6"/>
        <v>1407.920130651913</v>
      </c>
      <c r="R52" s="21">
        <v>0.23340000000000002</v>
      </c>
      <c r="S52" s="47">
        <v>0.010400463694804551</v>
      </c>
      <c r="T52" s="21">
        <f t="shared" si="7"/>
        <v>0.24380046369480457</v>
      </c>
      <c r="U52" s="62">
        <f t="shared" si="8"/>
        <v>468.2090385073244</v>
      </c>
      <c r="V52" s="33">
        <f t="shared" si="9"/>
        <v>0.4893156286226158</v>
      </c>
      <c r="W52" s="35">
        <f t="shared" si="10"/>
        <v>939.7110921445886</v>
      </c>
      <c r="X52" s="21">
        <v>0.013000000000000123</v>
      </c>
      <c r="Y52" s="58">
        <v>0.6007028489127764</v>
      </c>
      <c r="Z52" s="21">
        <f t="shared" si="11"/>
        <v>0.6137028489127765</v>
      </c>
      <c r="AA52" s="22">
        <f t="shared" si="12"/>
        <v>1178.5917732230307</v>
      </c>
      <c r="AB52" s="21">
        <v>0.013000000000000123</v>
      </c>
      <c r="AC52" s="47">
        <v>0.05560881020128571</v>
      </c>
      <c r="AD52" s="21">
        <f t="shared" si="13"/>
        <v>0.06860881020128584</v>
      </c>
      <c r="AE52" s="62">
        <f t="shared" si="14"/>
        <v>131.7604756391614</v>
      </c>
      <c r="AF52" s="33">
        <f t="shared" si="15"/>
        <v>0.5450940387114906</v>
      </c>
      <c r="AG52" s="35">
        <f t="shared" si="16"/>
        <v>1046.8312975838694</v>
      </c>
      <c r="AH52" s="21">
        <v>0.03139999999999987</v>
      </c>
      <c r="AI52" s="21">
        <v>0.7535053641058067</v>
      </c>
      <c r="AJ52" s="21">
        <f t="shared" si="17"/>
        <v>0.7849053641058066</v>
      </c>
      <c r="AK52" s="22">
        <f t="shared" si="18"/>
        <v>1507.3793555506372</v>
      </c>
      <c r="AL52" s="21">
        <v>0.03139999999999987</v>
      </c>
      <c r="AM52" s="47">
        <v>0.023866694769381972</v>
      </c>
      <c r="AN52" s="21">
        <f t="shared" si="19"/>
        <v>0.05526669476938184</v>
      </c>
      <c r="AO52" s="62">
        <f t="shared" si="20"/>
        <v>106.13747663680705</v>
      </c>
      <c r="AP52" s="33">
        <f t="shared" si="21"/>
        <v>0.7296386693364247</v>
      </c>
      <c r="AQ52" s="45">
        <f t="shared" si="22"/>
        <v>1401.24187891383</v>
      </c>
      <c r="AR52" s="21">
        <v>0.018600000000000172</v>
      </c>
      <c r="AS52" s="21">
        <v>0.4528536480837463</v>
      </c>
      <c r="AT52" s="21">
        <f t="shared" si="23"/>
        <v>0.47145364808374646</v>
      </c>
      <c r="AU52" s="22">
        <f t="shared" si="24"/>
        <v>905.4078729989118</v>
      </c>
      <c r="AV52" s="21">
        <v>0.018600000000000172</v>
      </c>
      <c r="AW52" s="47">
        <v>0.03663557101204911</v>
      </c>
      <c r="AX52" s="21">
        <f t="shared" si="25"/>
        <v>0.05523557101204928</v>
      </c>
      <c r="AY52" s="62">
        <f t="shared" si="26"/>
        <v>106.07770470580017</v>
      </c>
      <c r="AZ52" s="33">
        <f t="shared" si="27"/>
        <v>0.41621807707169717</v>
      </c>
      <c r="BA52" s="45">
        <f t="shared" si="28"/>
        <v>799.3301682931116</v>
      </c>
      <c r="BB52" s="21">
        <v>0.1589999999999998</v>
      </c>
      <c r="BC52" s="21">
        <v>0.13239066989847895</v>
      </c>
      <c r="BD52" s="21">
        <f t="shared" si="29"/>
        <v>0.2913906698984787</v>
      </c>
      <c r="BE52" s="22">
        <f t="shared" si="30"/>
        <v>559.6041259132325</v>
      </c>
      <c r="BF52" s="21">
        <v>0.1589999999999998</v>
      </c>
      <c r="BG52" s="47">
        <v>0.0011403098324375336</v>
      </c>
      <c r="BH52" s="21">
        <f t="shared" si="31"/>
        <v>0.16014030983243735</v>
      </c>
      <c r="BI52" s="62">
        <f t="shared" si="32"/>
        <v>307.54305942080265</v>
      </c>
      <c r="BJ52" s="37">
        <f t="shared" si="33"/>
        <v>0.13125036006604138</v>
      </c>
      <c r="BK52" s="33">
        <f t="shared" si="34"/>
        <v>252.0610664924298</v>
      </c>
      <c r="BL52" s="21">
        <v>0.23200000000000018</v>
      </c>
      <c r="BM52" s="21">
        <v>0.06517125092212034</v>
      </c>
      <c r="BN52" s="21">
        <f t="shared" si="35"/>
        <v>0.2971712509221205</v>
      </c>
      <c r="BO52" s="22">
        <f t="shared" si="36"/>
        <v>570.7055005458956</v>
      </c>
      <c r="BP52" s="21">
        <v>0.23200000000000018</v>
      </c>
      <c r="BQ52" s="47">
        <v>0.011028980925281899</v>
      </c>
      <c r="BR52" s="21">
        <f t="shared" si="37"/>
        <v>0.24302898092528208</v>
      </c>
      <c r="BS52" s="62">
        <f t="shared" si="38"/>
        <v>466.72743670776725</v>
      </c>
      <c r="BT52" s="37">
        <f t="shared" si="39"/>
        <v>0.05414226999683841</v>
      </c>
      <c r="BU52" s="34">
        <f t="shared" si="40"/>
        <v>103.97806383812832</v>
      </c>
      <c r="BV52" s="37">
        <f t="shared" si="41"/>
        <v>2.5676325569958203</v>
      </c>
      <c r="BW52" s="82">
        <f t="shared" si="42"/>
        <v>4931.035620408193</v>
      </c>
      <c r="BX52" s="86">
        <v>1.219</v>
      </c>
      <c r="BY52" s="84">
        <v>2430.45</v>
      </c>
      <c r="BZ52" s="85">
        <f t="shared" si="43"/>
        <v>3.78663255699582</v>
      </c>
      <c r="CA52" s="84">
        <f t="shared" si="44"/>
        <v>7361.4856204081925</v>
      </c>
      <c r="CB52" s="2"/>
      <c r="CD52" s="2"/>
    </row>
    <row r="53" spans="1:82" ht="16.5">
      <c r="A53" s="17" t="s">
        <v>52</v>
      </c>
      <c r="B53" s="18">
        <v>50.7</v>
      </c>
      <c r="C53" s="28">
        <v>1920.46</v>
      </c>
      <c r="D53" s="19">
        <v>0.2704000000000004</v>
      </c>
      <c r="E53" s="19">
        <v>0.381</v>
      </c>
      <c r="F53" s="19">
        <f t="shared" si="0"/>
        <v>0.6514000000000004</v>
      </c>
      <c r="G53" s="32">
        <f t="shared" si="45"/>
        <v>1250.9876440000007</v>
      </c>
      <c r="H53" s="19">
        <v>0.2704000000000004</v>
      </c>
      <c r="I53" s="54">
        <v>0.020043481926441127</v>
      </c>
      <c r="J53" s="20">
        <f t="shared" si="1"/>
        <v>0.29044348192644154</v>
      </c>
      <c r="K53" s="70">
        <f t="shared" si="2"/>
        <v>557.7850893004539</v>
      </c>
      <c r="L53" s="33">
        <f t="shared" si="3"/>
        <v>0.3609565180735589</v>
      </c>
      <c r="M53" s="35">
        <f t="shared" si="4"/>
        <v>693.2025546995468</v>
      </c>
      <c r="N53" s="21">
        <v>0.5545</v>
      </c>
      <c r="O53" s="21">
        <v>0.892</v>
      </c>
      <c r="P53" s="21">
        <f t="shared" si="5"/>
        <v>1.4465</v>
      </c>
      <c r="Q53" s="22">
        <f t="shared" si="6"/>
        <v>2777.94539</v>
      </c>
      <c r="R53" s="21">
        <v>0.5545</v>
      </c>
      <c r="S53" s="47">
        <v>0.01856702497628841</v>
      </c>
      <c r="T53" s="21">
        <f t="shared" si="7"/>
        <v>0.5730670249762884</v>
      </c>
      <c r="U53" s="62">
        <f t="shared" si="8"/>
        <v>1100.5522987859629</v>
      </c>
      <c r="V53" s="33">
        <f t="shared" si="9"/>
        <v>0.8734329750237115</v>
      </c>
      <c r="W53" s="35">
        <f t="shared" si="10"/>
        <v>1677.393091214037</v>
      </c>
      <c r="X53" s="21">
        <v>0.723</v>
      </c>
      <c r="Y53" s="58">
        <v>1.072381494361893</v>
      </c>
      <c r="Z53" s="21">
        <f t="shared" si="11"/>
        <v>1.795381494361893</v>
      </c>
      <c r="AA53" s="22">
        <f t="shared" si="12"/>
        <v>3447.9583446622414</v>
      </c>
      <c r="AB53" s="21">
        <v>0.723</v>
      </c>
      <c r="AC53" s="47">
        <v>0.09927347454947838</v>
      </c>
      <c r="AD53" s="21">
        <f t="shared" si="13"/>
        <v>0.8222734745494784</v>
      </c>
      <c r="AE53" s="62">
        <f t="shared" si="14"/>
        <v>1579.1433169332913</v>
      </c>
      <c r="AF53" s="33">
        <f t="shared" si="15"/>
        <v>0.9731080198124147</v>
      </c>
      <c r="AG53" s="35">
        <f t="shared" si="16"/>
        <v>1868.81502772895</v>
      </c>
      <c r="AH53" s="21">
        <v>0.9537000000000003</v>
      </c>
      <c r="AI53" s="21">
        <v>1.345166266202972</v>
      </c>
      <c r="AJ53" s="21">
        <f t="shared" si="17"/>
        <v>2.2988662662029724</v>
      </c>
      <c r="AK53" s="22">
        <f t="shared" si="18"/>
        <v>4414.88070959216</v>
      </c>
      <c r="AL53" s="21">
        <v>0.9537000000000003</v>
      </c>
      <c r="AM53" s="47">
        <v>0.042607092422805144</v>
      </c>
      <c r="AN53" s="21">
        <f t="shared" si="19"/>
        <v>0.9963070924228055</v>
      </c>
      <c r="AO53" s="62">
        <f t="shared" si="20"/>
        <v>1913.367918714301</v>
      </c>
      <c r="AP53" s="33">
        <f t="shared" si="21"/>
        <v>1.302559173780167</v>
      </c>
      <c r="AQ53" s="45">
        <f t="shared" si="22"/>
        <v>2501.5127908778595</v>
      </c>
      <c r="AR53" s="21">
        <v>0.4882999999999998</v>
      </c>
      <c r="AS53" s="21">
        <v>0.8084394351354204</v>
      </c>
      <c r="AT53" s="21">
        <f t="shared" si="23"/>
        <v>1.2967394351354202</v>
      </c>
      <c r="AU53" s="22">
        <f t="shared" si="24"/>
        <v>2490.336215600169</v>
      </c>
      <c r="AV53" s="21">
        <v>0.4882999999999998</v>
      </c>
      <c r="AW53" s="47">
        <v>0.06540223416587641</v>
      </c>
      <c r="AX53" s="21">
        <f t="shared" si="25"/>
        <v>0.5537022341658762</v>
      </c>
      <c r="AY53" s="62">
        <f t="shared" si="26"/>
        <v>1063.3629926261985</v>
      </c>
      <c r="AZ53" s="33">
        <f t="shared" si="27"/>
        <v>0.7430372009695441</v>
      </c>
      <c r="BA53" s="45">
        <f t="shared" si="28"/>
        <v>1426.9732229739705</v>
      </c>
      <c r="BB53" s="21">
        <v>0</v>
      </c>
      <c r="BC53" s="21">
        <v>0.23634531562862265</v>
      </c>
      <c r="BD53" s="21">
        <f t="shared" si="29"/>
        <v>0.23634531562862265</v>
      </c>
      <c r="BE53" s="22">
        <f t="shared" si="30"/>
        <v>453.89172485214465</v>
      </c>
      <c r="BF53" s="21">
        <v>0</v>
      </c>
      <c r="BG53" s="47">
        <v>0.002035693961428977</v>
      </c>
      <c r="BH53" s="21">
        <f t="shared" si="31"/>
        <v>0.002035693961428977</v>
      </c>
      <c r="BI53" s="62">
        <f t="shared" si="32"/>
        <v>3.9094688251658933</v>
      </c>
      <c r="BJ53" s="37">
        <f t="shared" si="33"/>
        <v>0.23430962166719368</v>
      </c>
      <c r="BK53" s="33">
        <f t="shared" si="34"/>
        <v>449.98225602697875</v>
      </c>
      <c r="BL53" s="21">
        <v>0</v>
      </c>
      <c r="BM53" s="21">
        <v>0.11634445147012329</v>
      </c>
      <c r="BN53" s="21">
        <f t="shared" si="35"/>
        <v>0.11634445147012329</v>
      </c>
      <c r="BO53" s="22">
        <f t="shared" si="36"/>
        <v>223.43486527031297</v>
      </c>
      <c r="BP53" s="21">
        <v>0</v>
      </c>
      <c r="BQ53" s="47">
        <v>0.019689061018020856</v>
      </c>
      <c r="BR53" s="21">
        <f t="shared" si="37"/>
        <v>0.019689061018020856</v>
      </c>
      <c r="BS53" s="62">
        <f t="shared" si="38"/>
        <v>37.812054122668336</v>
      </c>
      <c r="BT53" s="37">
        <f t="shared" si="39"/>
        <v>0.09665539045210243</v>
      </c>
      <c r="BU53" s="34">
        <f t="shared" si="40"/>
        <v>185.62281114764463</v>
      </c>
      <c r="BV53" s="37">
        <f t="shared" si="41"/>
        <v>4.584058899778693</v>
      </c>
      <c r="BW53" s="82">
        <f t="shared" si="42"/>
        <v>8803.501754668987</v>
      </c>
      <c r="BX53" s="86">
        <v>2.176</v>
      </c>
      <c r="BY53" s="84">
        <v>4338.87</v>
      </c>
      <c r="BZ53" s="85">
        <f t="shared" si="43"/>
        <v>6.760058899778693</v>
      </c>
      <c r="CA53" s="84">
        <f t="shared" si="44"/>
        <v>13142.371754668988</v>
      </c>
      <c r="CB53" s="2"/>
      <c r="CD53" s="2"/>
    </row>
    <row r="54" spans="1:82" ht="16.5">
      <c r="A54" s="17" t="s">
        <v>53</v>
      </c>
      <c r="B54" s="18">
        <v>51.3</v>
      </c>
      <c r="C54" s="28">
        <v>1920.46</v>
      </c>
      <c r="D54" s="19">
        <v>0.35860000000000003</v>
      </c>
      <c r="E54" s="19">
        <v>0.385</v>
      </c>
      <c r="F54" s="19">
        <f t="shared" si="0"/>
        <v>0.7436</v>
      </c>
      <c r="G54" s="32">
        <f t="shared" si="45"/>
        <v>1428.0540560000002</v>
      </c>
      <c r="H54" s="19">
        <v>0.35860000000000003</v>
      </c>
      <c r="I54" s="54">
        <v>0.02028068289598481</v>
      </c>
      <c r="J54" s="20">
        <f t="shared" si="1"/>
        <v>0.37888068289598487</v>
      </c>
      <c r="K54" s="70">
        <f t="shared" si="2"/>
        <v>727.6251962744232</v>
      </c>
      <c r="L54" s="33">
        <f t="shared" si="3"/>
        <v>0.3647193171040152</v>
      </c>
      <c r="M54" s="35">
        <f t="shared" si="4"/>
        <v>700.428859725577</v>
      </c>
      <c r="N54" s="38">
        <v>0.7294</v>
      </c>
      <c r="O54" s="38">
        <v>0.903</v>
      </c>
      <c r="P54" s="21">
        <f t="shared" si="5"/>
        <v>1.6324</v>
      </c>
      <c r="Q54" s="22">
        <f t="shared" si="6"/>
        <v>3134.958904</v>
      </c>
      <c r="R54" s="38">
        <v>0.7294</v>
      </c>
      <c r="S54" s="50">
        <v>0.01878675308251667</v>
      </c>
      <c r="T54" s="21">
        <f t="shared" si="7"/>
        <v>0.7481867530825167</v>
      </c>
      <c r="U54" s="62">
        <f t="shared" si="8"/>
        <v>1436.86273182485</v>
      </c>
      <c r="V54" s="33">
        <f t="shared" si="9"/>
        <v>0.8842132469174834</v>
      </c>
      <c r="W54" s="35">
        <f t="shared" si="10"/>
        <v>1698.09617217515</v>
      </c>
      <c r="X54" s="38">
        <v>0.909</v>
      </c>
      <c r="Y54" s="58">
        <v>1.0850723996206135</v>
      </c>
      <c r="Z54" s="21">
        <f t="shared" si="11"/>
        <v>1.9940723996206136</v>
      </c>
      <c r="AA54" s="22">
        <f t="shared" si="12"/>
        <v>3829.5362805754035</v>
      </c>
      <c r="AB54" s="38">
        <v>0.909</v>
      </c>
      <c r="AC54" s="50">
        <v>0.10044830856781539</v>
      </c>
      <c r="AD54" s="21">
        <f t="shared" si="13"/>
        <v>1.0094483085678154</v>
      </c>
      <c r="AE54" s="62">
        <f t="shared" si="14"/>
        <v>1938.6050986721468</v>
      </c>
      <c r="AF54" s="33">
        <f t="shared" si="15"/>
        <v>0.9846240910527981</v>
      </c>
      <c r="AG54" s="35">
        <f t="shared" si="16"/>
        <v>1890.9311819032566</v>
      </c>
      <c r="AH54" s="38">
        <v>1.224400000000001</v>
      </c>
      <c r="AI54" s="38">
        <v>1.361085393613658</v>
      </c>
      <c r="AJ54" s="21">
        <f t="shared" si="17"/>
        <v>2.5854853936136593</v>
      </c>
      <c r="AK54" s="22">
        <f t="shared" si="18"/>
        <v>4965.321279019288</v>
      </c>
      <c r="AL54" s="38">
        <v>1.224400000000001</v>
      </c>
      <c r="AM54" s="50">
        <v>0.04311131836863716</v>
      </c>
      <c r="AN54" s="21">
        <f t="shared" si="19"/>
        <v>1.2675113183686382</v>
      </c>
      <c r="AO54" s="62">
        <f t="shared" si="20"/>
        <v>2434.204786474235</v>
      </c>
      <c r="AP54" s="33">
        <f t="shared" si="21"/>
        <v>1.317974075245021</v>
      </c>
      <c r="AQ54" s="45">
        <f t="shared" si="22"/>
        <v>2531.1164925450535</v>
      </c>
      <c r="AR54" s="38">
        <v>0.6535999999999991</v>
      </c>
      <c r="AS54" s="38">
        <v>0.8180067657287389</v>
      </c>
      <c r="AT54" s="21">
        <f t="shared" si="23"/>
        <v>1.471606765728738</v>
      </c>
      <c r="AU54" s="22">
        <f t="shared" si="24"/>
        <v>2826.161929311412</v>
      </c>
      <c r="AV54" s="38">
        <v>0.6535999999999991</v>
      </c>
      <c r="AW54" s="50">
        <v>0.06617622510275067</v>
      </c>
      <c r="AX54" s="21">
        <f t="shared" si="25"/>
        <v>0.7197762251027497</v>
      </c>
      <c r="AY54" s="62">
        <f t="shared" si="26"/>
        <v>1382.3014492608268</v>
      </c>
      <c r="AZ54" s="33">
        <f t="shared" si="27"/>
        <v>0.7518305406259882</v>
      </c>
      <c r="BA54" s="45">
        <f t="shared" si="28"/>
        <v>1443.8604800505855</v>
      </c>
      <c r="BB54" s="38">
        <v>0</v>
      </c>
      <c r="BC54" s="38">
        <v>0.2391423016123933</v>
      </c>
      <c r="BD54" s="21">
        <f t="shared" si="29"/>
        <v>0.2391423016123933</v>
      </c>
      <c r="BE54" s="22">
        <f t="shared" si="30"/>
        <v>459.26322455453686</v>
      </c>
      <c r="BF54" s="38">
        <v>0</v>
      </c>
      <c r="BG54" s="50">
        <v>0.002059785014226953</v>
      </c>
      <c r="BH54" s="21">
        <f t="shared" si="31"/>
        <v>0.002059785014226953</v>
      </c>
      <c r="BI54" s="62">
        <f t="shared" si="32"/>
        <v>3.9557347284222946</v>
      </c>
      <c r="BJ54" s="37">
        <f t="shared" si="33"/>
        <v>0.23708251659816634</v>
      </c>
      <c r="BK54" s="33">
        <f t="shared" si="34"/>
        <v>455.3074898261146</v>
      </c>
      <c r="BL54" s="38">
        <v>0</v>
      </c>
      <c r="BM54" s="38">
        <v>0.1177213088839709</v>
      </c>
      <c r="BN54" s="21">
        <f t="shared" si="35"/>
        <v>0.1177213088839709</v>
      </c>
      <c r="BO54" s="22">
        <f t="shared" si="36"/>
        <v>226.07906485931073</v>
      </c>
      <c r="BP54" s="38">
        <v>0</v>
      </c>
      <c r="BQ54" s="50">
        <v>0.019922067657287372</v>
      </c>
      <c r="BR54" s="21">
        <f t="shared" si="37"/>
        <v>0.019922067657287372</v>
      </c>
      <c r="BS54" s="62">
        <f t="shared" si="38"/>
        <v>38.25953405311411</v>
      </c>
      <c r="BT54" s="37">
        <f t="shared" si="39"/>
        <v>0.09779924122668351</v>
      </c>
      <c r="BU54" s="34">
        <f t="shared" si="40"/>
        <v>187.8195308061966</v>
      </c>
      <c r="BV54" s="37">
        <f t="shared" si="41"/>
        <v>4.638243028770155</v>
      </c>
      <c r="BW54" s="82">
        <f t="shared" si="42"/>
        <v>8907.560207031935</v>
      </c>
      <c r="BX54" s="86">
        <v>2.201</v>
      </c>
      <c r="BY54" s="84">
        <v>4390.22</v>
      </c>
      <c r="BZ54" s="85">
        <f t="shared" si="43"/>
        <v>6.839243028770156</v>
      </c>
      <c r="CA54" s="84">
        <f t="shared" si="44"/>
        <v>13297.780207031934</v>
      </c>
      <c r="CB54" s="2"/>
      <c r="CD54" s="2"/>
    </row>
    <row r="55" spans="1:82" ht="16.5">
      <c r="A55" s="17" t="s">
        <v>54</v>
      </c>
      <c r="B55" s="18">
        <v>28.5</v>
      </c>
      <c r="C55" s="28">
        <v>1920.46</v>
      </c>
      <c r="D55" s="19">
        <v>0.05510000000000015</v>
      </c>
      <c r="E55" s="19">
        <v>0.21395173358625774</v>
      </c>
      <c r="F55" s="19">
        <f t="shared" si="0"/>
        <v>0.2690517335862579</v>
      </c>
      <c r="G55" s="32">
        <f t="shared" si="45"/>
        <v>516.7030922830648</v>
      </c>
      <c r="H55" s="19">
        <v>0.05510000000000015</v>
      </c>
      <c r="I55" s="54">
        <v>0.011267046053324894</v>
      </c>
      <c r="J55" s="20">
        <f t="shared" si="1"/>
        <v>0.06636704605332504</v>
      </c>
      <c r="K55" s="70">
        <f t="shared" si="2"/>
        <v>127.4552572635686</v>
      </c>
      <c r="L55" s="33">
        <f t="shared" si="3"/>
        <v>0.20268468753293284</v>
      </c>
      <c r="M55" s="35">
        <f t="shared" si="4"/>
        <v>389.2478350194963</v>
      </c>
      <c r="N55" s="38">
        <v>0.1298999999999999</v>
      </c>
      <c r="O55" s="38">
        <v>0.5014756560227634</v>
      </c>
      <c r="P55" s="21">
        <f t="shared" si="5"/>
        <v>0.6313756560227634</v>
      </c>
      <c r="Q55" s="22">
        <f t="shared" si="6"/>
        <v>1212.5316923654761</v>
      </c>
      <c r="R55" s="38">
        <v>0.1298999999999999</v>
      </c>
      <c r="S55" s="50">
        <v>0.010437085045842596</v>
      </c>
      <c r="T55" s="21">
        <f t="shared" si="7"/>
        <v>0.1403370850458425</v>
      </c>
      <c r="U55" s="62">
        <f t="shared" si="8"/>
        <v>269.5117583471387</v>
      </c>
      <c r="V55" s="33">
        <f t="shared" si="9"/>
        <v>0.49103857097692083</v>
      </c>
      <c r="W55" s="35">
        <f t="shared" si="10"/>
        <v>943.0199340183374</v>
      </c>
      <c r="X55" s="38">
        <v>0.007000000000000117</v>
      </c>
      <c r="Y55" s="58">
        <v>0.6028179997892298</v>
      </c>
      <c r="Z55" s="21">
        <f t="shared" si="11"/>
        <v>0.6098179997892299</v>
      </c>
      <c r="AA55" s="22">
        <f t="shared" si="12"/>
        <v>1171.1310758752245</v>
      </c>
      <c r="AB55" s="38">
        <v>0.007000000000000117</v>
      </c>
      <c r="AC55" s="50">
        <v>0.05580461587100855</v>
      </c>
      <c r="AD55" s="21">
        <f t="shared" si="13"/>
        <v>0.06280461587100866</v>
      </c>
      <c r="AE55" s="62">
        <f t="shared" si="14"/>
        <v>120.6137525956373</v>
      </c>
      <c r="AF55" s="33">
        <f t="shared" si="15"/>
        <v>0.5470133839182212</v>
      </c>
      <c r="AG55" s="35">
        <f t="shared" si="16"/>
        <v>1050.5173232795871</v>
      </c>
      <c r="AH55" s="38">
        <v>0</v>
      </c>
      <c r="AI55" s="38">
        <v>0.7561585520075879</v>
      </c>
      <c r="AJ55" s="21">
        <f t="shared" si="17"/>
        <v>0.7561585520075879</v>
      </c>
      <c r="AK55" s="22">
        <f t="shared" si="18"/>
        <v>1452.1722527884922</v>
      </c>
      <c r="AL55" s="38">
        <v>0</v>
      </c>
      <c r="AM55" s="50">
        <v>0.023950732427020643</v>
      </c>
      <c r="AN55" s="21">
        <f t="shared" si="19"/>
        <v>0.023950732427020643</v>
      </c>
      <c r="AO55" s="62">
        <f t="shared" si="20"/>
        <v>45.99642359679606</v>
      </c>
      <c r="AP55" s="33">
        <f t="shared" si="21"/>
        <v>0.7322078195805672</v>
      </c>
      <c r="AQ55" s="45">
        <f t="shared" si="22"/>
        <v>1406.175829191696</v>
      </c>
      <c r="AR55" s="38">
        <v>0</v>
      </c>
      <c r="AS55" s="38">
        <v>0.45444820318263274</v>
      </c>
      <c r="AT55" s="21">
        <f t="shared" si="23"/>
        <v>0.45444820318263274</v>
      </c>
      <c r="AU55" s="22">
        <f t="shared" si="24"/>
        <v>872.7495962841189</v>
      </c>
      <c r="AV55" s="38">
        <v>0</v>
      </c>
      <c r="AW55" s="50">
        <v>0.036764569501528156</v>
      </c>
      <c r="AX55" s="21">
        <f t="shared" si="25"/>
        <v>0.036764569501528156</v>
      </c>
      <c r="AY55" s="62">
        <f t="shared" si="26"/>
        <v>70.60488514490477</v>
      </c>
      <c r="AZ55" s="33">
        <f t="shared" si="27"/>
        <v>0.41768363368110456</v>
      </c>
      <c r="BA55" s="45">
        <f t="shared" si="28"/>
        <v>802.1447111392141</v>
      </c>
      <c r="BB55" s="38">
        <v>0</v>
      </c>
      <c r="BC55" s="38">
        <v>0.1328568342291074</v>
      </c>
      <c r="BD55" s="21">
        <f t="shared" si="29"/>
        <v>0.1328568342291074</v>
      </c>
      <c r="BE55" s="22">
        <f t="shared" si="30"/>
        <v>255.1462358636316</v>
      </c>
      <c r="BF55" s="38">
        <v>0</v>
      </c>
      <c r="BG55" s="50">
        <v>0.0011443250079038628</v>
      </c>
      <c r="BH55" s="21">
        <f t="shared" si="31"/>
        <v>0.0011443250079038628</v>
      </c>
      <c r="BI55" s="62">
        <f t="shared" si="32"/>
        <v>2.1976304046790522</v>
      </c>
      <c r="BJ55" s="37">
        <f t="shared" si="33"/>
        <v>0.13171250922120353</v>
      </c>
      <c r="BK55" s="33">
        <f t="shared" si="34"/>
        <v>252.94860545895256</v>
      </c>
      <c r="BL55" s="38">
        <v>0</v>
      </c>
      <c r="BM55" s="38">
        <v>0.06540072715776162</v>
      </c>
      <c r="BN55" s="21">
        <f t="shared" si="35"/>
        <v>0.06540072715776162</v>
      </c>
      <c r="BO55" s="22">
        <f t="shared" si="36"/>
        <v>125.59948047739488</v>
      </c>
      <c r="BP55" s="38">
        <v>0</v>
      </c>
      <c r="BQ55" s="50">
        <v>0.011067815365159652</v>
      </c>
      <c r="BR55" s="21">
        <f t="shared" si="37"/>
        <v>0.011067815365159652</v>
      </c>
      <c r="BS55" s="62">
        <f t="shared" si="38"/>
        <v>21.255296696174508</v>
      </c>
      <c r="BT55" s="37">
        <f t="shared" si="39"/>
        <v>0.05433291179260196</v>
      </c>
      <c r="BU55" s="34">
        <f t="shared" si="40"/>
        <v>104.34418378122037</v>
      </c>
      <c r="BV55" s="37">
        <f t="shared" si="41"/>
        <v>2.5766735167035524</v>
      </c>
      <c r="BW55" s="82">
        <f t="shared" si="42"/>
        <v>4948.398421888504</v>
      </c>
      <c r="BX55" s="86">
        <v>1.223</v>
      </c>
      <c r="BY55" s="84">
        <v>2439.01</v>
      </c>
      <c r="BZ55" s="85">
        <f t="shared" si="43"/>
        <v>3.7996735167035522</v>
      </c>
      <c r="CA55" s="84">
        <f t="shared" si="44"/>
        <v>7387.408421888505</v>
      </c>
      <c r="CB55" s="2"/>
      <c r="CD55" s="2"/>
    </row>
    <row r="56" spans="1:82" ht="16.5">
      <c r="A56" s="17" t="s">
        <v>55</v>
      </c>
      <c r="B56" s="18">
        <v>28.6</v>
      </c>
      <c r="C56" s="28">
        <v>1920.46</v>
      </c>
      <c r="D56" s="19">
        <v>0.027499999999999858</v>
      </c>
      <c r="E56" s="19">
        <v>0.21470244142340253</v>
      </c>
      <c r="F56" s="19">
        <f t="shared" si="0"/>
        <v>0.2422024414234024</v>
      </c>
      <c r="G56" s="32">
        <f t="shared" si="45"/>
        <v>465.14010065598734</v>
      </c>
      <c r="H56" s="19">
        <v>0.027499999999999858</v>
      </c>
      <c r="I56" s="54">
        <v>0.011306579548248841</v>
      </c>
      <c r="J56" s="20">
        <f t="shared" si="1"/>
        <v>0.0388065795482487</v>
      </c>
      <c r="K56" s="70">
        <f t="shared" si="2"/>
        <v>74.52648375922969</v>
      </c>
      <c r="L56" s="33">
        <f t="shared" si="3"/>
        <v>0.20339586187515368</v>
      </c>
      <c r="M56" s="35">
        <f t="shared" si="4"/>
        <v>390.61361689675766</v>
      </c>
      <c r="N56" s="38">
        <v>0.3753000000000002</v>
      </c>
      <c r="O56" s="38">
        <v>0.5032352197281065</v>
      </c>
      <c r="P56" s="21">
        <f t="shared" si="5"/>
        <v>0.8785352197281067</v>
      </c>
      <c r="Q56" s="22">
        <f t="shared" si="6"/>
        <v>1687.1917480790398</v>
      </c>
      <c r="R56" s="38">
        <v>0.3753000000000002</v>
      </c>
      <c r="S56" s="50">
        <v>0.01047370639688064</v>
      </c>
      <c r="T56" s="21">
        <f t="shared" si="7"/>
        <v>0.38577370639688086</v>
      </c>
      <c r="U56" s="62">
        <f t="shared" si="8"/>
        <v>740.8629721869538</v>
      </c>
      <c r="V56" s="33">
        <f t="shared" si="9"/>
        <v>0.4927615133312258</v>
      </c>
      <c r="W56" s="35">
        <f t="shared" si="10"/>
        <v>946.328775892086</v>
      </c>
      <c r="X56" s="38">
        <v>0.31000000000000005</v>
      </c>
      <c r="Y56" s="58">
        <v>0.6049331506656833</v>
      </c>
      <c r="Z56" s="21">
        <f t="shared" si="11"/>
        <v>0.9149331506656834</v>
      </c>
      <c r="AA56" s="22">
        <f t="shared" si="12"/>
        <v>1757.0925185274184</v>
      </c>
      <c r="AB56" s="38">
        <v>0.31000000000000005</v>
      </c>
      <c r="AC56" s="50">
        <v>0.05600042154073139</v>
      </c>
      <c r="AD56" s="21">
        <f t="shared" si="13"/>
        <v>0.3660004215407314</v>
      </c>
      <c r="AE56" s="62">
        <f t="shared" si="14"/>
        <v>702.8891695521131</v>
      </c>
      <c r="AF56" s="33">
        <f t="shared" si="15"/>
        <v>0.548932729124952</v>
      </c>
      <c r="AG56" s="35">
        <f t="shared" si="16"/>
        <v>1054.2033489753053</v>
      </c>
      <c r="AH56" s="38">
        <v>0.3996999999999997</v>
      </c>
      <c r="AI56" s="38">
        <v>0.7588117399093689</v>
      </c>
      <c r="AJ56" s="21">
        <f t="shared" si="17"/>
        <v>1.1585117399093687</v>
      </c>
      <c r="AK56" s="22">
        <f t="shared" si="18"/>
        <v>2224.8754560263465</v>
      </c>
      <c r="AL56" s="38">
        <v>0.3996999999999997</v>
      </c>
      <c r="AM56" s="50">
        <v>0.024034770084659315</v>
      </c>
      <c r="AN56" s="21">
        <f t="shared" si="19"/>
        <v>0.42373477008465904</v>
      </c>
      <c r="AO56" s="62">
        <f t="shared" si="20"/>
        <v>813.7656765567843</v>
      </c>
      <c r="AP56" s="33">
        <f t="shared" si="21"/>
        <v>0.7347769698247097</v>
      </c>
      <c r="AQ56" s="45">
        <f t="shared" si="22"/>
        <v>1411.109779469562</v>
      </c>
      <c r="AR56" s="38">
        <v>0.26600000000000046</v>
      </c>
      <c r="AS56" s="38">
        <v>0.4560427582815192</v>
      </c>
      <c r="AT56" s="21">
        <f t="shared" si="23"/>
        <v>0.7220427582815196</v>
      </c>
      <c r="AU56" s="22">
        <f t="shared" si="24"/>
        <v>1386.6542355693273</v>
      </c>
      <c r="AV56" s="38">
        <v>0.26600000000000046</v>
      </c>
      <c r="AW56" s="50">
        <v>0.0368935679910072</v>
      </c>
      <c r="AX56" s="21">
        <f t="shared" si="25"/>
        <v>0.30289356799100764</v>
      </c>
      <c r="AY56" s="62">
        <f t="shared" si="26"/>
        <v>581.6949815840105</v>
      </c>
      <c r="AZ56" s="33">
        <f t="shared" si="27"/>
        <v>0.419149190290512</v>
      </c>
      <c r="BA56" s="45">
        <f t="shared" si="28"/>
        <v>804.9592539853168</v>
      </c>
      <c r="BB56" s="38">
        <v>0.19430000000000014</v>
      </c>
      <c r="BC56" s="38">
        <v>0.13332299855973584</v>
      </c>
      <c r="BD56" s="21">
        <f t="shared" si="29"/>
        <v>0.327622998559736</v>
      </c>
      <c r="BE56" s="22">
        <f t="shared" si="30"/>
        <v>629.1868638140305</v>
      </c>
      <c r="BF56" s="38">
        <v>0.19430000000000014</v>
      </c>
      <c r="BG56" s="50">
        <v>0.0011483401833701922</v>
      </c>
      <c r="BH56" s="21">
        <f t="shared" si="31"/>
        <v>0.19544834018337034</v>
      </c>
      <c r="BI56" s="62">
        <f t="shared" si="32"/>
        <v>375.35071938855543</v>
      </c>
      <c r="BJ56" s="37">
        <f t="shared" si="33"/>
        <v>0.13217465837636563</v>
      </c>
      <c r="BK56" s="33">
        <f t="shared" si="34"/>
        <v>253.83614442547508</v>
      </c>
      <c r="BL56" s="38">
        <v>0.2209999999999992</v>
      </c>
      <c r="BM56" s="38">
        <v>0.06563020339340288</v>
      </c>
      <c r="BN56" s="21">
        <f t="shared" si="35"/>
        <v>0.28663020339340206</v>
      </c>
      <c r="BO56" s="22">
        <f t="shared" si="36"/>
        <v>550.461840408893</v>
      </c>
      <c r="BP56" s="38">
        <v>0.2209999999999992</v>
      </c>
      <c r="BQ56" s="50">
        <v>0.011106649805037406</v>
      </c>
      <c r="BR56" s="21">
        <f t="shared" si="37"/>
        <v>0.2321066498050366</v>
      </c>
      <c r="BS56" s="62">
        <f t="shared" si="38"/>
        <v>445.75153668458057</v>
      </c>
      <c r="BT56" s="37">
        <f t="shared" si="39"/>
        <v>0.05452355358836547</v>
      </c>
      <c r="BU56" s="34">
        <f t="shared" si="40"/>
        <v>104.71030372431238</v>
      </c>
      <c r="BV56" s="37">
        <f t="shared" si="41"/>
        <v>2.585714476411284</v>
      </c>
      <c r="BW56" s="82">
        <f t="shared" si="42"/>
        <v>4965.761223368815</v>
      </c>
      <c r="BX56" s="86">
        <v>1.227</v>
      </c>
      <c r="BY56" s="84">
        <v>2447.57</v>
      </c>
      <c r="BZ56" s="85">
        <f t="shared" si="43"/>
        <v>3.8127144764112844</v>
      </c>
      <c r="CA56" s="84">
        <f t="shared" si="44"/>
        <v>7413.331223368816</v>
      </c>
      <c r="CB56" s="2"/>
      <c r="CD56" s="2"/>
    </row>
    <row r="57" spans="1:82" ht="16.5">
      <c r="A57" s="17" t="s">
        <v>56</v>
      </c>
      <c r="B57" s="18">
        <v>50.7</v>
      </c>
      <c r="C57" s="28">
        <v>1920.46</v>
      </c>
      <c r="D57" s="19">
        <v>0.3277000000000001</v>
      </c>
      <c r="E57" s="19">
        <v>0.381</v>
      </c>
      <c r="F57" s="19">
        <f t="shared" si="0"/>
        <v>0.7087000000000001</v>
      </c>
      <c r="G57" s="32">
        <f t="shared" si="45"/>
        <v>1361.0300020000002</v>
      </c>
      <c r="H57" s="19">
        <v>0.3277000000000001</v>
      </c>
      <c r="I57" s="54">
        <v>0.020043481926441127</v>
      </c>
      <c r="J57" s="20">
        <f t="shared" si="1"/>
        <v>0.3477434819264412</v>
      </c>
      <c r="K57" s="70">
        <f t="shared" si="2"/>
        <v>667.8274473004533</v>
      </c>
      <c r="L57" s="33">
        <f t="shared" si="3"/>
        <v>0.3609565180735589</v>
      </c>
      <c r="M57" s="35">
        <f t="shared" si="4"/>
        <v>693.2025546995469</v>
      </c>
      <c r="N57" s="38">
        <v>0.7138</v>
      </c>
      <c r="O57" s="38">
        <v>0.892</v>
      </c>
      <c r="P57" s="21">
        <f t="shared" si="5"/>
        <v>1.6058</v>
      </c>
      <c r="Q57" s="22">
        <f t="shared" si="6"/>
        <v>3083.874668</v>
      </c>
      <c r="R57" s="38">
        <v>0.7138</v>
      </c>
      <c r="S57" s="50">
        <v>0.01856702497628841</v>
      </c>
      <c r="T57" s="21">
        <f t="shared" si="7"/>
        <v>0.7323670249762884</v>
      </c>
      <c r="U57" s="62">
        <f t="shared" si="8"/>
        <v>1406.4815767859627</v>
      </c>
      <c r="V57" s="33">
        <f t="shared" si="9"/>
        <v>0.8734329750237115</v>
      </c>
      <c r="W57" s="35">
        <f t="shared" si="10"/>
        <v>1677.3930912140372</v>
      </c>
      <c r="X57" s="38">
        <v>0.826</v>
      </c>
      <c r="Y57" s="58">
        <v>1.072381494361893</v>
      </c>
      <c r="Z57" s="21">
        <f t="shared" si="11"/>
        <v>1.8983814943618929</v>
      </c>
      <c r="AA57" s="22">
        <f t="shared" si="12"/>
        <v>3645.7657246622407</v>
      </c>
      <c r="AB57" s="38">
        <v>0.826</v>
      </c>
      <c r="AC57" s="50">
        <v>0.09927347454947838</v>
      </c>
      <c r="AD57" s="21">
        <f t="shared" si="13"/>
        <v>0.9252734745494784</v>
      </c>
      <c r="AE57" s="62">
        <f t="shared" si="14"/>
        <v>1776.9506969332913</v>
      </c>
      <c r="AF57" s="33">
        <f t="shared" si="15"/>
        <v>0.9731080198124145</v>
      </c>
      <c r="AG57" s="35">
        <f t="shared" si="16"/>
        <v>1868.8150277289494</v>
      </c>
      <c r="AH57" s="38">
        <v>1.0469999999999997</v>
      </c>
      <c r="AI57" s="38">
        <v>1.345166266202972</v>
      </c>
      <c r="AJ57" s="21">
        <f t="shared" si="17"/>
        <v>2.3921662662029717</v>
      </c>
      <c r="AK57" s="22">
        <f t="shared" si="18"/>
        <v>4594.059627592159</v>
      </c>
      <c r="AL57" s="38">
        <v>1.0469999999999997</v>
      </c>
      <c r="AM57" s="50">
        <v>0.042607092422805144</v>
      </c>
      <c r="AN57" s="21">
        <f t="shared" si="19"/>
        <v>1.089607092422805</v>
      </c>
      <c r="AO57" s="62">
        <f t="shared" si="20"/>
        <v>2092.5468367143</v>
      </c>
      <c r="AP57" s="33">
        <f t="shared" si="21"/>
        <v>1.3025591737801667</v>
      </c>
      <c r="AQ57" s="45">
        <f t="shared" si="22"/>
        <v>2501.512790877859</v>
      </c>
      <c r="AR57" s="38">
        <v>0.5500000000000007</v>
      </c>
      <c r="AS57" s="38">
        <v>0.8084394351354204</v>
      </c>
      <c r="AT57" s="21">
        <f t="shared" si="23"/>
        <v>1.3584394351354212</v>
      </c>
      <c r="AU57" s="22">
        <f t="shared" si="24"/>
        <v>2608.828597600171</v>
      </c>
      <c r="AV57" s="38">
        <v>0.5500000000000007</v>
      </c>
      <c r="AW57" s="50">
        <v>0.06540223416587641</v>
      </c>
      <c r="AX57" s="21">
        <f t="shared" si="25"/>
        <v>0.6154022341658771</v>
      </c>
      <c r="AY57" s="62">
        <f t="shared" si="26"/>
        <v>1181.8553746262005</v>
      </c>
      <c r="AZ57" s="33">
        <f t="shared" si="27"/>
        <v>0.7430372009695441</v>
      </c>
      <c r="BA57" s="45">
        <f t="shared" si="28"/>
        <v>1426.9732229739707</v>
      </c>
      <c r="BB57" s="38">
        <v>0</v>
      </c>
      <c r="BC57" s="38">
        <v>0.23634531562862265</v>
      </c>
      <c r="BD57" s="21">
        <f t="shared" si="29"/>
        <v>0.23634531562862265</v>
      </c>
      <c r="BE57" s="22">
        <f t="shared" si="30"/>
        <v>453.89172485214465</v>
      </c>
      <c r="BF57" s="38">
        <v>0</v>
      </c>
      <c r="BG57" s="50">
        <v>0.002035693961428977</v>
      </c>
      <c r="BH57" s="21">
        <f t="shared" si="31"/>
        <v>0.002035693961428977</v>
      </c>
      <c r="BI57" s="62">
        <f t="shared" si="32"/>
        <v>3.9094688251658933</v>
      </c>
      <c r="BJ57" s="37">
        <f t="shared" si="33"/>
        <v>0.23430962166719368</v>
      </c>
      <c r="BK57" s="33">
        <f t="shared" si="34"/>
        <v>449.98225602697875</v>
      </c>
      <c r="BL57" s="38">
        <v>0</v>
      </c>
      <c r="BM57" s="38">
        <v>0.11634445147012329</v>
      </c>
      <c r="BN57" s="21">
        <f t="shared" si="35"/>
        <v>0.11634445147012329</v>
      </c>
      <c r="BO57" s="22">
        <f t="shared" si="36"/>
        <v>223.43486527031297</v>
      </c>
      <c r="BP57" s="38">
        <v>0</v>
      </c>
      <c r="BQ57" s="50">
        <v>0.019689061018020856</v>
      </c>
      <c r="BR57" s="21">
        <f t="shared" si="37"/>
        <v>0.019689061018020856</v>
      </c>
      <c r="BS57" s="62">
        <f t="shared" si="38"/>
        <v>37.812054122668336</v>
      </c>
      <c r="BT57" s="37">
        <f t="shared" si="39"/>
        <v>0.09665539045210243</v>
      </c>
      <c r="BU57" s="34">
        <f t="shared" si="40"/>
        <v>185.62281114764463</v>
      </c>
      <c r="BV57" s="37">
        <f t="shared" si="41"/>
        <v>4.584058899778692</v>
      </c>
      <c r="BW57" s="82">
        <f t="shared" si="42"/>
        <v>8803.501754668987</v>
      </c>
      <c r="BX57" s="86">
        <v>2.176</v>
      </c>
      <c r="BY57" s="84">
        <v>4338.87</v>
      </c>
      <c r="BZ57" s="85">
        <f t="shared" si="43"/>
        <v>6.760058899778692</v>
      </c>
      <c r="CA57" s="84">
        <f t="shared" si="44"/>
        <v>13142.371754668988</v>
      </c>
      <c r="CB57" s="2"/>
      <c r="CD57" s="2"/>
    </row>
    <row r="58" spans="1:82" ht="16.5">
      <c r="A58" s="17" t="s">
        <v>57</v>
      </c>
      <c r="B58" s="18">
        <v>51.1</v>
      </c>
      <c r="C58" s="28">
        <v>1920.46</v>
      </c>
      <c r="D58" s="19">
        <v>0.35139999999999993</v>
      </c>
      <c r="E58" s="19">
        <v>0.384</v>
      </c>
      <c r="F58" s="19">
        <f t="shared" si="0"/>
        <v>0.7353999999999999</v>
      </c>
      <c r="G58" s="32">
        <f t="shared" si="45"/>
        <v>1412.306284</v>
      </c>
      <c r="H58" s="19">
        <v>0.35139999999999993</v>
      </c>
      <c r="I58" s="54">
        <v>0.020201615906136915</v>
      </c>
      <c r="J58" s="20">
        <f t="shared" si="1"/>
        <v>0.37160161590613683</v>
      </c>
      <c r="K58" s="70">
        <f t="shared" si="2"/>
        <v>713.6460392830995</v>
      </c>
      <c r="L58" s="33">
        <f t="shared" si="3"/>
        <v>0.3637983840938631</v>
      </c>
      <c r="M58" s="35">
        <f t="shared" si="4"/>
        <v>698.6602447169005</v>
      </c>
      <c r="N58" s="38">
        <v>0.7248999999999999</v>
      </c>
      <c r="O58" s="38">
        <v>0.899</v>
      </c>
      <c r="P58" s="21">
        <f t="shared" si="5"/>
        <v>1.6239</v>
      </c>
      <c r="Q58" s="22">
        <f t="shared" si="6"/>
        <v>3118.634994</v>
      </c>
      <c r="R58" s="38">
        <v>0.7248999999999999</v>
      </c>
      <c r="S58" s="50">
        <v>0.018713510380440584</v>
      </c>
      <c r="T58" s="21">
        <f t="shared" si="7"/>
        <v>0.7436135103804404</v>
      </c>
      <c r="U58" s="62">
        <f t="shared" si="8"/>
        <v>1428.0800021452208</v>
      </c>
      <c r="V58" s="33">
        <f t="shared" si="9"/>
        <v>0.8802864896195595</v>
      </c>
      <c r="W58" s="35">
        <f t="shared" si="10"/>
        <v>1690.5549918547792</v>
      </c>
      <c r="X58" s="38">
        <v>0.902</v>
      </c>
      <c r="Y58" s="58">
        <v>1.080842097867707</v>
      </c>
      <c r="Z58" s="21">
        <f t="shared" si="11"/>
        <v>1.982842097867707</v>
      </c>
      <c r="AA58" s="22">
        <f t="shared" si="12"/>
        <v>3807.9689352710166</v>
      </c>
      <c r="AB58" s="38">
        <v>0.902</v>
      </c>
      <c r="AC58" s="50">
        <v>0.10005669722836973</v>
      </c>
      <c r="AD58" s="21">
        <f t="shared" si="13"/>
        <v>1.0020566972283698</v>
      </c>
      <c r="AE58" s="62">
        <f t="shared" si="14"/>
        <v>1924.4098047591951</v>
      </c>
      <c r="AF58" s="33">
        <f t="shared" si="15"/>
        <v>0.9807854006393373</v>
      </c>
      <c r="AG58" s="35">
        <f t="shared" si="16"/>
        <v>1883.5591305118214</v>
      </c>
      <c r="AH58" s="38">
        <v>1.1989999999999998</v>
      </c>
      <c r="AI58" s="38">
        <v>1.3557790178100961</v>
      </c>
      <c r="AJ58" s="21">
        <f t="shared" si="17"/>
        <v>2.554779017810096</v>
      </c>
      <c r="AK58" s="22">
        <f t="shared" si="18"/>
        <v>4906.350912543577</v>
      </c>
      <c r="AL58" s="38">
        <v>1.1989999999999998</v>
      </c>
      <c r="AM58" s="50">
        <v>0.04294324305335982</v>
      </c>
      <c r="AN58" s="21">
        <f t="shared" si="19"/>
        <v>1.2419432430533597</v>
      </c>
      <c r="AO58" s="62">
        <f t="shared" si="20"/>
        <v>2385.102320554255</v>
      </c>
      <c r="AP58" s="33">
        <f t="shared" si="21"/>
        <v>1.3128357747567363</v>
      </c>
      <c r="AQ58" s="45">
        <f t="shared" si="22"/>
        <v>2521.2485919893215</v>
      </c>
      <c r="AR58" s="38">
        <v>0.6349999999999998</v>
      </c>
      <c r="AS58" s="38">
        <v>0.8148176555309661</v>
      </c>
      <c r="AT58" s="21">
        <f t="shared" si="23"/>
        <v>1.4498176555309659</v>
      </c>
      <c r="AU58" s="22">
        <f t="shared" si="24"/>
        <v>2784.316814740999</v>
      </c>
      <c r="AV58" s="38">
        <v>0.6349999999999998</v>
      </c>
      <c r="AW58" s="50">
        <v>0.0659182281237926</v>
      </c>
      <c r="AX58" s="21">
        <f t="shared" si="25"/>
        <v>0.7009182281237923</v>
      </c>
      <c r="AY58" s="62">
        <f t="shared" si="26"/>
        <v>1346.0854203826182</v>
      </c>
      <c r="AZ58" s="33">
        <f t="shared" si="27"/>
        <v>0.7488994274071735</v>
      </c>
      <c r="BA58" s="45">
        <f t="shared" si="28"/>
        <v>1438.2313943583806</v>
      </c>
      <c r="BB58" s="38">
        <v>0</v>
      </c>
      <c r="BC58" s="38">
        <v>0.23820997295113644</v>
      </c>
      <c r="BD58" s="21">
        <f t="shared" si="29"/>
        <v>0.23820997295113644</v>
      </c>
      <c r="BE58" s="22">
        <f t="shared" si="30"/>
        <v>457.4727246537395</v>
      </c>
      <c r="BF58" s="38">
        <v>0</v>
      </c>
      <c r="BG58" s="50">
        <v>0.0020517546632942943</v>
      </c>
      <c r="BH58" s="21">
        <f t="shared" si="31"/>
        <v>0.0020517546632942943</v>
      </c>
      <c r="BI58" s="62">
        <f t="shared" si="32"/>
        <v>3.9403127606701607</v>
      </c>
      <c r="BJ58" s="37">
        <f t="shared" si="33"/>
        <v>0.23615821828784214</v>
      </c>
      <c r="BK58" s="33">
        <f t="shared" si="34"/>
        <v>453.5324118930693</v>
      </c>
      <c r="BL58" s="38">
        <v>0</v>
      </c>
      <c r="BM58" s="38">
        <v>0.11726235641268837</v>
      </c>
      <c r="BN58" s="21">
        <f t="shared" si="35"/>
        <v>0.11726235641268837</v>
      </c>
      <c r="BO58" s="22">
        <f t="shared" si="36"/>
        <v>225.19766499631152</v>
      </c>
      <c r="BP58" s="38">
        <v>0</v>
      </c>
      <c r="BQ58" s="50">
        <v>0.019844398777531868</v>
      </c>
      <c r="BR58" s="21">
        <f t="shared" si="37"/>
        <v>0.019844398777531868</v>
      </c>
      <c r="BS58" s="62">
        <f t="shared" si="38"/>
        <v>38.110374076298854</v>
      </c>
      <c r="BT58" s="37">
        <f t="shared" si="39"/>
        <v>0.0974179576351565</v>
      </c>
      <c r="BU58" s="34">
        <f t="shared" si="40"/>
        <v>187.08729092001266</v>
      </c>
      <c r="BV58" s="37">
        <f t="shared" si="41"/>
        <v>4.620181652439668</v>
      </c>
      <c r="BW58" s="82">
        <f t="shared" si="42"/>
        <v>8872.874056244285</v>
      </c>
      <c r="BX58" s="86">
        <v>2.193</v>
      </c>
      <c r="BY58" s="84">
        <v>4373.1</v>
      </c>
      <c r="BZ58" s="85">
        <f t="shared" si="43"/>
        <v>6.813181652439669</v>
      </c>
      <c r="CA58" s="84">
        <f t="shared" si="44"/>
        <v>13245.974056244286</v>
      </c>
      <c r="CB58" s="2"/>
      <c r="CD58" s="2"/>
    </row>
    <row r="59" spans="1:82" ht="16.5">
      <c r="A59" s="17" t="s">
        <v>58</v>
      </c>
      <c r="B59" s="18">
        <v>28.5</v>
      </c>
      <c r="C59" s="28">
        <v>1920.46</v>
      </c>
      <c r="D59" s="19">
        <v>0.16460000000000008</v>
      </c>
      <c r="E59" s="19">
        <v>0.21395173358625774</v>
      </c>
      <c r="F59" s="19">
        <f t="shared" si="0"/>
        <v>0.3785517335862578</v>
      </c>
      <c r="G59" s="32">
        <f t="shared" si="45"/>
        <v>726.9934622830647</v>
      </c>
      <c r="H59" s="19">
        <v>0.16460000000000008</v>
      </c>
      <c r="I59" s="54">
        <v>0.011267046053324894</v>
      </c>
      <c r="J59" s="20">
        <f t="shared" si="1"/>
        <v>0.17586704605332498</v>
      </c>
      <c r="K59" s="70">
        <f t="shared" si="2"/>
        <v>337.7456272635685</v>
      </c>
      <c r="L59" s="33">
        <f t="shared" si="3"/>
        <v>0.20268468753293284</v>
      </c>
      <c r="M59" s="35">
        <f t="shared" si="4"/>
        <v>389.24783501949616</v>
      </c>
      <c r="N59" s="38">
        <v>0.3376999999999999</v>
      </c>
      <c r="O59" s="38">
        <v>0.5014756560227634</v>
      </c>
      <c r="P59" s="21">
        <f t="shared" si="5"/>
        <v>0.8391756560227633</v>
      </c>
      <c r="Q59" s="22">
        <f t="shared" si="6"/>
        <v>1611.6032803654762</v>
      </c>
      <c r="R59" s="38">
        <v>0.3376999999999999</v>
      </c>
      <c r="S59" s="50">
        <v>0.010437085045842596</v>
      </c>
      <c r="T59" s="21">
        <f t="shared" si="7"/>
        <v>0.3481370850458425</v>
      </c>
      <c r="U59" s="62">
        <f t="shared" si="8"/>
        <v>668.5833463471387</v>
      </c>
      <c r="V59" s="33">
        <f t="shared" si="9"/>
        <v>0.49103857097692083</v>
      </c>
      <c r="W59" s="35">
        <f t="shared" si="10"/>
        <v>943.0199340183375</v>
      </c>
      <c r="X59" s="38">
        <v>0.0129999999999999</v>
      </c>
      <c r="Y59" s="58">
        <v>0.6028179997892298</v>
      </c>
      <c r="Z59" s="21">
        <f t="shared" si="11"/>
        <v>0.6158179997892297</v>
      </c>
      <c r="AA59" s="22">
        <f t="shared" si="12"/>
        <v>1182.653835875224</v>
      </c>
      <c r="AB59" s="38">
        <v>0.0129999999999999</v>
      </c>
      <c r="AC59" s="50">
        <v>0.05580461587100855</v>
      </c>
      <c r="AD59" s="21">
        <f t="shared" si="13"/>
        <v>0.06880461587100845</v>
      </c>
      <c r="AE59" s="62">
        <f t="shared" si="14"/>
        <v>132.13651259563687</v>
      </c>
      <c r="AF59" s="33">
        <f t="shared" si="15"/>
        <v>0.5470133839182212</v>
      </c>
      <c r="AG59" s="35">
        <f t="shared" si="16"/>
        <v>1050.5173232795873</v>
      </c>
      <c r="AH59" s="38">
        <v>0.08050000000000024</v>
      </c>
      <c r="AI59" s="38">
        <v>0.7561585520075879</v>
      </c>
      <c r="AJ59" s="21">
        <f t="shared" si="17"/>
        <v>0.8366585520075881</v>
      </c>
      <c r="AK59" s="22">
        <f t="shared" si="18"/>
        <v>1606.7692827884928</v>
      </c>
      <c r="AL59" s="38">
        <v>0.08050000000000024</v>
      </c>
      <c r="AM59" s="50">
        <v>0.023950732427020643</v>
      </c>
      <c r="AN59" s="21">
        <f t="shared" si="19"/>
        <v>0.10445073242702088</v>
      </c>
      <c r="AO59" s="62">
        <f t="shared" si="20"/>
        <v>200.59345359679654</v>
      </c>
      <c r="AP59" s="33">
        <f t="shared" si="21"/>
        <v>0.7322078195805672</v>
      </c>
      <c r="AQ59" s="45">
        <f t="shared" si="22"/>
        <v>1406.1758291916963</v>
      </c>
      <c r="AR59" s="38">
        <v>0.06549999999999967</v>
      </c>
      <c r="AS59" s="38">
        <v>0.45444820318263274</v>
      </c>
      <c r="AT59" s="21">
        <f t="shared" si="23"/>
        <v>0.5199482031826324</v>
      </c>
      <c r="AU59" s="22">
        <f t="shared" si="24"/>
        <v>998.5397262841182</v>
      </c>
      <c r="AV59" s="38">
        <v>0.06549999999999967</v>
      </c>
      <c r="AW59" s="50">
        <v>0.036764569501528156</v>
      </c>
      <c r="AX59" s="21">
        <f t="shared" si="25"/>
        <v>0.10226456950152782</v>
      </c>
      <c r="AY59" s="62">
        <f t="shared" si="26"/>
        <v>196.3950151449041</v>
      </c>
      <c r="AZ59" s="33">
        <f t="shared" si="27"/>
        <v>0.4176836336811045</v>
      </c>
      <c r="BA59" s="45">
        <f t="shared" si="28"/>
        <v>802.144711139214</v>
      </c>
      <c r="BB59" s="38">
        <v>0.14400000000000013</v>
      </c>
      <c r="BC59" s="38">
        <v>0.1328568342291074</v>
      </c>
      <c r="BD59" s="21">
        <f t="shared" si="29"/>
        <v>0.27685683422910756</v>
      </c>
      <c r="BE59" s="22">
        <f t="shared" si="30"/>
        <v>531.6924758636319</v>
      </c>
      <c r="BF59" s="38">
        <v>0.14400000000000013</v>
      </c>
      <c r="BG59" s="50">
        <v>0.0011443250079038628</v>
      </c>
      <c r="BH59" s="21">
        <f t="shared" si="31"/>
        <v>0.145144325007904</v>
      </c>
      <c r="BI59" s="62">
        <f t="shared" si="32"/>
        <v>278.74387040467934</v>
      </c>
      <c r="BJ59" s="37">
        <f t="shared" si="33"/>
        <v>0.13171250922120356</v>
      </c>
      <c r="BK59" s="33">
        <f t="shared" si="34"/>
        <v>252.94860545895256</v>
      </c>
      <c r="BL59" s="38">
        <v>0.07900000000000018</v>
      </c>
      <c r="BM59" s="38">
        <v>0.06540072715776162</v>
      </c>
      <c r="BN59" s="21">
        <f t="shared" si="35"/>
        <v>0.1444007271577618</v>
      </c>
      <c r="BO59" s="22">
        <f t="shared" si="36"/>
        <v>277.3158204773953</v>
      </c>
      <c r="BP59" s="38">
        <v>0.07900000000000018</v>
      </c>
      <c r="BQ59" s="50">
        <v>0.011067815365159652</v>
      </c>
      <c r="BR59" s="21">
        <f t="shared" si="37"/>
        <v>0.09006781536515983</v>
      </c>
      <c r="BS59" s="62">
        <f t="shared" si="38"/>
        <v>172.97163669617484</v>
      </c>
      <c r="BT59" s="37">
        <f t="shared" si="39"/>
        <v>0.05433291179260198</v>
      </c>
      <c r="BU59" s="34">
        <f t="shared" si="40"/>
        <v>104.34418378122044</v>
      </c>
      <c r="BV59" s="37">
        <f t="shared" si="41"/>
        <v>2.576673516703552</v>
      </c>
      <c r="BW59" s="82">
        <f t="shared" si="42"/>
        <v>4948.398421888504</v>
      </c>
      <c r="BX59" s="86">
        <v>1.223</v>
      </c>
      <c r="BY59" s="84">
        <v>2439.01</v>
      </c>
      <c r="BZ59" s="85">
        <f t="shared" si="43"/>
        <v>3.7996735167035522</v>
      </c>
      <c r="CA59" s="84">
        <f t="shared" si="44"/>
        <v>7387.408421888505</v>
      </c>
      <c r="CB59" s="2"/>
      <c r="CD59" s="2"/>
    </row>
    <row r="60" spans="1:82" ht="16.5">
      <c r="A60" s="17" t="s">
        <v>59</v>
      </c>
      <c r="B60" s="18">
        <v>28.4</v>
      </c>
      <c r="C60" s="28">
        <v>1920.46</v>
      </c>
      <c r="D60" s="19">
        <v>0.07099999999999995</v>
      </c>
      <c r="E60" s="19">
        <v>0.21320102574911298</v>
      </c>
      <c r="F60" s="19">
        <f t="shared" si="0"/>
        <v>0.28420102574911293</v>
      </c>
      <c r="G60" s="32">
        <f t="shared" si="45"/>
        <v>545.7967019101415</v>
      </c>
      <c r="H60" s="19">
        <v>0.07099999999999995</v>
      </c>
      <c r="I60" s="54">
        <v>0.011227512558400947</v>
      </c>
      <c r="J60" s="20">
        <f t="shared" si="1"/>
        <v>0.0822275125584009</v>
      </c>
      <c r="K60" s="70">
        <f t="shared" si="2"/>
        <v>157.91464876790658</v>
      </c>
      <c r="L60" s="33">
        <f t="shared" si="3"/>
        <v>0.20197351319071205</v>
      </c>
      <c r="M60" s="35">
        <f t="shared" si="4"/>
        <v>387.8820531422349</v>
      </c>
      <c r="N60" s="38">
        <v>0.17179999999999995</v>
      </c>
      <c r="O60" s="38">
        <v>0.49971609231742037</v>
      </c>
      <c r="P60" s="21">
        <f t="shared" si="5"/>
        <v>0.6715160923174204</v>
      </c>
      <c r="Q60" s="22">
        <f t="shared" si="6"/>
        <v>1289.6197946519133</v>
      </c>
      <c r="R60" s="38">
        <v>0.17179999999999995</v>
      </c>
      <c r="S60" s="50">
        <v>0.010400463694804551</v>
      </c>
      <c r="T60" s="21">
        <f t="shared" si="7"/>
        <v>0.1822004636948045</v>
      </c>
      <c r="U60" s="62">
        <f t="shared" si="8"/>
        <v>349.9087025073243</v>
      </c>
      <c r="V60" s="33">
        <f t="shared" si="9"/>
        <v>0.4893156286226159</v>
      </c>
      <c r="W60" s="35">
        <f t="shared" si="10"/>
        <v>939.711092144589</v>
      </c>
      <c r="X60" s="38">
        <v>0.09799999999999986</v>
      </c>
      <c r="Y60" s="58">
        <v>0.6007028489127764</v>
      </c>
      <c r="Z60" s="21">
        <f t="shared" si="11"/>
        <v>0.6987028489127762</v>
      </c>
      <c r="AA60" s="22">
        <f t="shared" si="12"/>
        <v>1341.8308732230303</v>
      </c>
      <c r="AB60" s="38">
        <v>0.09799999999999986</v>
      </c>
      <c r="AC60" s="50">
        <v>0.05560881020128571</v>
      </c>
      <c r="AD60" s="21">
        <f t="shared" si="13"/>
        <v>0.15360881020128558</v>
      </c>
      <c r="AE60" s="62">
        <f t="shared" si="14"/>
        <v>294.9995756391609</v>
      </c>
      <c r="AF60" s="33">
        <f t="shared" si="15"/>
        <v>0.5450940387114906</v>
      </c>
      <c r="AG60" s="35">
        <f t="shared" si="16"/>
        <v>1046.8312975838694</v>
      </c>
      <c r="AH60" s="38">
        <v>0.025000000000000355</v>
      </c>
      <c r="AI60" s="38">
        <v>0.7535053641058067</v>
      </c>
      <c r="AJ60" s="21">
        <f t="shared" si="17"/>
        <v>0.7785053641058071</v>
      </c>
      <c r="AK60" s="22">
        <f t="shared" si="18"/>
        <v>1495.0884115506383</v>
      </c>
      <c r="AL60" s="38">
        <v>0.025000000000000355</v>
      </c>
      <c r="AM60" s="50">
        <v>0.023866694769381972</v>
      </c>
      <c r="AN60" s="21">
        <f t="shared" si="19"/>
        <v>0.048866694769382324</v>
      </c>
      <c r="AO60" s="62">
        <f t="shared" si="20"/>
        <v>93.84653263680798</v>
      </c>
      <c r="AP60" s="33">
        <f t="shared" si="21"/>
        <v>0.7296386693364247</v>
      </c>
      <c r="AQ60" s="45">
        <f t="shared" si="22"/>
        <v>1401.2418789138303</v>
      </c>
      <c r="AR60" s="38">
        <v>0.11699999999999998</v>
      </c>
      <c r="AS60" s="38">
        <v>0.4528536480837463</v>
      </c>
      <c r="AT60" s="21">
        <f t="shared" si="23"/>
        <v>0.5698536480837463</v>
      </c>
      <c r="AU60" s="22">
        <f t="shared" si="24"/>
        <v>1094.3811369989114</v>
      </c>
      <c r="AV60" s="38">
        <v>0.11699999999999998</v>
      </c>
      <c r="AW60" s="50">
        <v>0.03663557101204911</v>
      </c>
      <c r="AX60" s="21">
        <f t="shared" si="25"/>
        <v>0.15363557101204908</v>
      </c>
      <c r="AY60" s="62">
        <f t="shared" si="26"/>
        <v>295.0509687057998</v>
      </c>
      <c r="AZ60" s="33">
        <f t="shared" si="27"/>
        <v>0.4162180770716972</v>
      </c>
      <c r="BA60" s="45">
        <f t="shared" si="28"/>
        <v>799.3301682931117</v>
      </c>
      <c r="BB60" s="38">
        <v>0.1479999999999997</v>
      </c>
      <c r="BC60" s="38">
        <v>0.13239066989847895</v>
      </c>
      <c r="BD60" s="21">
        <f t="shared" si="29"/>
        <v>0.2803906698984786</v>
      </c>
      <c r="BE60" s="22">
        <f t="shared" si="30"/>
        <v>538.4790659132323</v>
      </c>
      <c r="BF60" s="38">
        <v>0.1479999999999997</v>
      </c>
      <c r="BG60" s="50">
        <v>0.0011403098324375336</v>
      </c>
      <c r="BH60" s="21">
        <f t="shared" si="31"/>
        <v>0.14914030983243723</v>
      </c>
      <c r="BI60" s="62">
        <f t="shared" si="32"/>
        <v>286.4179994208024</v>
      </c>
      <c r="BJ60" s="37">
        <f t="shared" si="33"/>
        <v>0.13125036006604138</v>
      </c>
      <c r="BK60" s="33">
        <f t="shared" si="34"/>
        <v>252.06106649242986</v>
      </c>
      <c r="BL60" s="38">
        <v>0.19399999999999995</v>
      </c>
      <c r="BM60" s="38">
        <v>0.06517125092212034</v>
      </c>
      <c r="BN60" s="21">
        <f t="shared" si="35"/>
        <v>0.2591712509221203</v>
      </c>
      <c r="BO60" s="22">
        <f t="shared" si="36"/>
        <v>497.72802054589516</v>
      </c>
      <c r="BP60" s="38">
        <v>0.19399999999999995</v>
      </c>
      <c r="BQ60" s="50">
        <v>0.011028980925281899</v>
      </c>
      <c r="BR60" s="21">
        <f t="shared" si="37"/>
        <v>0.20502898092528185</v>
      </c>
      <c r="BS60" s="62">
        <f t="shared" si="38"/>
        <v>393.7499567077668</v>
      </c>
      <c r="BT60" s="37">
        <f t="shared" si="39"/>
        <v>0.05414226999683844</v>
      </c>
      <c r="BU60" s="34">
        <f t="shared" si="40"/>
        <v>103.97806383812838</v>
      </c>
      <c r="BV60" s="37">
        <f t="shared" si="41"/>
        <v>2.5676325569958203</v>
      </c>
      <c r="BW60" s="82">
        <f t="shared" si="42"/>
        <v>4931.035620408193</v>
      </c>
      <c r="BX60" s="86">
        <v>1.219</v>
      </c>
      <c r="BY60" s="84">
        <v>2430.45</v>
      </c>
      <c r="BZ60" s="85">
        <f t="shared" si="43"/>
        <v>3.78663255699582</v>
      </c>
      <c r="CA60" s="84">
        <f t="shared" si="44"/>
        <v>7361.4856204081925</v>
      </c>
      <c r="CB60" s="2"/>
      <c r="CD60" s="2"/>
    </row>
    <row r="61" spans="1:82" ht="16.5">
      <c r="A61" s="17" t="s">
        <v>60</v>
      </c>
      <c r="B61" s="18">
        <v>50.7</v>
      </c>
      <c r="C61" s="28">
        <v>1920.46</v>
      </c>
      <c r="D61" s="19">
        <v>0.29959999999999987</v>
      </c>
      <c r="E61" s="19">
        <v>0.381</v>
      </c>
      <c r="F61" s="19">
        <f t="shared" si="0"/>
        <v>0.6805999999999999</v>
      </c>
      <c r="G61" s="32">
        <f t="shared" si="45"/>
        <v>1307.0650759999999</v>
      </c>
      <c r="H61" s="19">
        <v>0.29959999999999987</v>
      </c>
      <c r="I61" s="54">
        <v>0.020043481926441127</v>
      </c>
      <c r="J61" s="20">
        <f t="shared" si="1"/>
        <v>0.319643481926441</v>
      </c>
      <c r="K61" s="70">
        <f t="shared" si="2"/>
        <v>613.8625213004528</v>
      </c>
      <c r="L61" s="33">
        <f t="shared" si="3"/>
        <v>0.3609565180735589</v>
      </c>
      <c r="M61" s="35">
        <f t="shared" si="4"/>
        <v>693.202554699547</v>
      </c>
      <c r="N61" s="38">
        <v>0.5863000000000005</v>
      </c>
      <c r="O61" s="38">
        <v>0.892</v>
      </c>
      <c r="P61" s="21">
        <f t="shared" si="5"/>
        <v>1.4783000000000004</v>
      </c>
      <c r="Q61" s="22">
        <f t="shared" si="6"/>
        <v>2839.0160180000007</v>
      </c>
      <c r="R61" s="38">
        <v>0.5863000000000005</v>
      </c>
      <c r="S61" s="50">
        <v>0.01856702497628841</v>
      </c>
      <c r="T61" s="21">
        <f t="shared" si="7"/>
        <v>0.6048670249762889</v>
      </c>
      <c r="U61" s="62">
        <f t="shared" si="8"/>
        <v>1161.6229267859637</v>
      </c>
      <c r="V61" s="33">
        <f t="shared" si="9"/>
        <v>0.8734329750237115</v>
      </c>
      <c r="W61" s="35">
        <f t="shared" si="10"/>
        <v>1677.393091214037</v>
      </c>
      <c r="X61" s="38">
        <v>0.7749999999999995</v>
      </c>
      <c r="Y61" s="58">
        <v>1.072381494361893</v>
      </c>
      <c r="Z61" s="21">
        <f t="shared" si="11"/>
        <v>1.8473814943618925</v>
      </c>
      <c r="AA61" s="22">
        <f t="shared" si="12"/>
        <v>3547.8222646622403</v>
      </c>
      <c r="AB61" s="38">
        <v>0.7749999999999995</v>
      </c>
      <c r="AC61" s="50">
        <v>0.09927347454947838</v>
      </c>
      <c r="AD61" s="21">
        <f t="shared" si="13"/>
        <v>0.8742734745494778</v>
      </c>
      <c r="AE61" s="62">
        <f t="shared" si="14"/>
        <v>1679.0072369332902</v>
      </c>
      <c r="AF61" s="33">
        <f t="shared" si="15"/>
        <v>0.9731080198124147</v>
      </c>
      <c r="AG61" s="35">
        <f t="shared" si="16"/>
        <v>1868.81502772895</v>
      </c>
      <c r="AH61" s="38">
        <v>0.9910000000000005</v>
      </c>
      <c r="AI61" s="38">
        <v>1.345166266202972</v>
      </c>
      <c r="AJ61" s="21">
        <f t="shared" si="17"/>
        <v>2.3361662662029725</v>
      </c>
      <c r="AK61" s="22">
        <f t="shared" si="18"/>
        <v>4486.513867592161</v>
      </c>
      <c r="AL61" s="38">
        <v>0.9910000000000005</v>
      </c>
      <c r="AM61" s="50">
        <v>0.042607092422805144</v>
      </c>
      <c r="AN61" s="21">
        <f t="shared" si="19"/>
        <v>1.0336070924228058</v>
      </c>
      <c r="AO61" s="62">
        <f t="shared" si="20"/>
        <v>1985.0010767143017</v>
      </c>
      <c r="AP61" s="33">
        <f t="shared" si="21"/>
        <v>1.3025591737801667</v>
      </c>
      <c r="AQ61" s="45">
        <f t="shared" si="22"/>
        <v>2501.512790877859</v>
      </c>
      <c r="AR61" s="38">
        <v>0.5209999999999999</v>
      </c>
      <c r="AS61" s="38">
        <v>0.8084394351354204</v>
      </c>
      <c r="AT61" s="21">
        <f t="shared" si="23"/>
        <v>1.3294394351354204</v>
      </c>
      <c r="AU61" s="22">
        <f t="shared" si="24"/>
        <v>2553.1352576001696</v>
      </c>
      <c r="AV61" s="38">
        <v>0.5209999999999999</v>
      </c>
      <c r="AW61" s="50">
        <v>0.06540223416587641</v>
      </c>
      <c r="AX61" s="21">
        <f t="shared" si="25"/>
        <v>0.5864022341658763</v>
      </c>
      <c r="AY61" s="62">
        <f t="shared" si="26"/>
        <v>1126.1620346261989</v>
      </c>
      <c r="AZ61" s="33">
        <f t="shared" si="27"/>
        <v>0.7430372009695441</v>
      </c>
      <c r="BA61" s="45">
        <f t="shared" si="28"/>
        <v>1426.9732229739707</v>
      </c>
      <c r="BB61" s="38">
        <v>0</v>
      </c>
      <c r="BC61" s="38">
        <v>0.23634531562862265</v>
      </c>
      <c r="BD61" s="21">
        <f t="shared" si="29"/>
        <v>0.23634531562862265</v>
      </c>
      <c r="BE61" s="22">
        <f t="shared" si="30"/>
        <v>453.89172485214465</v>
      </c>
      <c r="BF61" s="38">
        <v>0</v>
      </c>
      <c r="BG61" s="50">
        <v>0.002035693961428977</v>
      </c>
      <c r="BH61" s="21">
        <f t="shared" si="31"/>
        <v>0.002035693961428977</v>
      </c>
      <c r="BI61" s="62">
        <f t="shared" si="32"/>
        <v>3.9094688251658933</v>
      </c>
      <c r="BJ61" s="37">
        <f t="shared" si="33"/>
        <v>0.23430962166719368</v>
      </c>
      <c r="BK61" s="33">
        <f t="shared" si="34"/>
        <v>449.98225602697875</v>
      </c>
      <c r="BL61" s="38">
        <v>0</v>
      </c>
      <c r="BM61" s="38">
        <v>0.11634445147012329</v>
      </c>
      <c r="BN61" s="21">
        <f t="shared" si="35"/>
        <v>0.11634445147012329</v>
      </c>
      <c r="BO61" s="22">
        <f t="shared" si="36"/>
        <v>223.43486527031297</v>
      </c>
      <c r="BP61" s="38">
        <v>0</v>
      </c>
      <c r="BQ61" s="50">
        <v>0.019689061018020856</v>
      </c>
      <c r="BR61" s="21">
        <f t="shared" si="37"/>
        <v>0.019689061018020856</v>
      </c>
      <c r="BS61" s="62">
        <f t="shared" si="38"/>
        <v>37.812054122668336</v>
      </c>
      <c r="BT61" s="37">
        <f t="shared" si="39"/>
        <v>0.09665539045210243</v>
      </c>
      <c r="BU61" s="34">
        <f t="shared" si="40"/>
        <v>185.62281114764463</v>
      </c>
      <c r="BV61" s="37">
        <f t="shared" si="41"/>
        <v>4.584058899778692</v>
      </c>
      <c r="BW61" s="82">
        <f t="shared" si="42"/>
        <v>8803.501754668989</v>
      </c>
      <c r="BX61" s="86">
        <v>2.176</v>
      </c>
      <c r="BY61" s="84">
        <v>4338.87</v>
      </c>
      <c r="BZ61" s="85">
        <f t="shared" si="43"/>
        <v>6.760058899778692</v>
      </c>
      <c r="CA61" s="84">
        <f t="shared" si="44"/>
        <v>13142.371754668988</v>
      </c>
      <c r="CB61" s="2"/>
      <c r="CD61" s="2"/>
    </row>
    <row r="62" spans="1:82" ht="16.5">
      <c r="A62" s="26" t="s">
        <v>61</v>
      </c>
      <c r="B62" s="18">
        <v>51.3</v>
      </c>
      <c r="C62" s="28">
        <v>1920.46</v>
      </c>
      <c r="D62" s="19">
        <v>0.3482000000000003</v>
      </c>
      <c r="E62" s="19">
        <v>0.385</v>
      </c>
      <c r="F62" s="19">
        <f t="shared" si="0"/>
        <v>0.7332000000000003</v>
      </c>
      <c r="G62" s="32">
        <f t="shared" si="45"/>
        <v>1408.0812720000006</v>
      </c>
      <c r="H62" s="19">
        <v>0.3482000000000003</v>
      </c>
      <c r="I62" s="54">
        <v>0.02028068289598481</v>
      </c>
      <c r="J62" s="20">
        <f t="shared" si="1"/>
        <v>0.3684806828959851</v>
      </c>
      <c r="K62" s="70">
        <f t="shared" si="2"/>
        <v>707.6524122744236</v>
      </c>
      <c r="L62" s="33">
        <f t="shared" si="3"/>
        <v>0.3647193171040152</v>
      </c>
      <c r="M62" s="35">
        <f t="shared" si="4"/>
        <v>700.428859725577</v>
      </c>
      <c r="N62" s="39">
        <v>0.7873000000000001</v>
      </c>
      <c r="O62" s="39">
        <v>0.903</v>
      </c>
      <c r="P62" s="21">
        <f t="shared" si="5"/>
        <v>1.6903000000000001</v>
      </c>
      <c r="Q62" s="22">
        <f t="shared" si="6"/>
        <v>3246.1535380000005</v>
      </c>
      <c r="R62" s="39">
        <v>0.7873000000000001</v>
      </c>
      <c r="S62" s="51">
        <v>0.01878675308251667</v>
      </c>
      <c r="T62" s="21">
        <f t="shared" si="7"/>
        <v>0.8060867530825168</v>
      </c>
      <c r="U62" s="62">
        <f t="shared" si="8"/>
        <v>1548.0573658248502</v>
      </c>
      <c r="V62" s="33">
        <f t="shared" si="9"/>
        <v>0.8842132469174834</v>
      </c>
      <c r="W62" s="35">
        <f t="shared" si="10"/>
        <v>1698.0961721751503</v>
      </c>
      <c r="X62" s="39">
        <v>0.963</v>
      </c>
      <c r="Y62" s="58">
        <v>1.0850723996206135</v>
      </c>
      <c r="Z62" s="21">
        <f t="shared" si="11"/>
        <v>2.0480723996206134</v>
      </c>
      <c r="AA62" s="22">
        <f t="shared" si="12"/>
        <v>3933.2411205754033</v>
      </c>
      <c r="AB62" s="39">
        <v>0.963</v>
      </c>
      <c r="AC62" s="51">
        <v>0.10044830856781539</v>
      </c>
      <c r="AD62" s="21">
        <f t="shared" si="13"/>
        <v>1.0634483085678155</v>
      </c>
      <c r="AE62" s="62">
        <f t="shared" si="14"/>
        <v>2042.309938672147</v>
      </c>
      <c r="AF62" s="33">
        <f t="shared" si="15"/>
        <v>0.9846240910527979</v>
      </c>
      <c r="AG62" s="35">
        <f t="shared" si="16"/>
        <v>1890.9311819032564</v>
      </c>
      <c r="AH62" s="39">
        <v>1.2970000000000006</v>
      </c>
      <c r="AI62" s="39">
        <v>1.361085393613658</v>
      </c>
      <c r="AJ62" s="21">
        <f t="shared" si="17"/>
        <v>2.658085393613659</v>
      </c>
      <c r="AK62" s="22">
        <f t="shared" si="18"/>
        <v>5104.746675019287</v>
      </c>
      <c r="AL62" s="38">
        <v>1.2970000000000006</v>
      </c>
      <c r="AM62" s="51">
        <v>0.04311131836863716</v>
      </c>
      <c r="AN62" s="21">
        <f t="shared" si="19"/>
        <v>1.3401113183686377</v>
      </c>
      <c r="AO62" s="62">
        <f t="shared" si="20"/>
        <v>2573.630182474234</v>
      </c>
      <c r="AP62" s="33">
        <f t="shared" si="21"/>
        <v>1.317974075245021</v>
      </c>
      <c r="AQ62" s="45">
        <f t="shared" si="22"/>
        <v>2531.116492545053</v>
      </c>
      <c r="AR62" s="39">
        <v>0.7329999999999988</v>
      </c>
      <c r="AS62" s="39">
        <v>0.8180067657287389</v>
      </c>
      <c r="AT62" s="21">
        <f t="shared" si="23"/>
        <v>1.5510067657287376</v>
      </c>
      <c r="AU62" s="22">
        <f t="shared" si="24"/>
        <v>2978.6464533114117</v>
      </c>
      <c r="AV62" s="38">
        <v>0.7329999999999988</v>
      </c>
      <c r="AW62" s="51">
        <v>0.06617622510275067</v>
      </c>
      <c r="AX62" s="21">
        <f t="shared" si="25"/>
        <v>0.7991762251027494</v>
      </c>
      <c r="AY62" s="62">
        <f t="shared" si="26"/>
        <v>1534.7859732608263</v>
      </c>
      <c r="AZ62" s="33">
        <f t="shared" si="27"/>
        <v>0.7518305406259882</v>
      </c>
      <c r="BA62" s="45">
        <f t="shared" si="28"/>
        <v>1443.8604800505855</v>
      </c>
      <c r="BB62" s="39">
        <v>0.16800000000000104</v>
      </c>
      <c r="BC62" s="39">
        <v>0.2391423016123933</v>
      </c>
      <c r="BD62" s="21">
        <f t="shared" si="29"/>
        <v>0.40714230161239434</v>
      </c>
      <c r="BE62" s="22">
        <f t="shared" si="30"/>
        <v>781.9005045545389</v>
      </c>
      <c r="BF62" s="38">
        <v>0.16800000000000104</v>
      </c>
      <c r="BG62" s="51">
        <v>0.002059785014226953</v>
      </c>
      <c r="BH62" s="21">
        <f t="shared" si="31"/>
        <v>0.170059785014228</v>
      </c>
      <c r="BI62" s="62">
        <f t="shared" si="32"/>
        <v>326.5930147284243</v>
      </c>
      <c r="BJ62" s="37">
        <f t="shared" si="33"/>
        <v>0.23708251659816634</v>
      </c>
      <c r="BK62" s="33">
        <f t="shared" si="34"/>
        <v>455.3074898261146</v>
      </c>
      <c r="BL62" s="39">
        <v>0.2080000000000002</v>
      </c>
      <c r="BM62" s="39">
        <v>0.1177213088839709</v>
      </c>
      <c r="BN62" s="21">
        <f t="shared" si="35"/>
        <v>0.3257213088839711</v>
      </c>
      <c r="BO62" s="22">
        <f t="shared" si="36"/>
        <v>625.5347448593112</v>
      </c>
      <c r="BP62" s="38">
        <v>0.2080000000000002</v>
      </c>
      <c r="BQ62" s="51">
        <v>0.019922067657287372</v>
      </c>
      <c r="BR62" s="21">
        <f t="shared" si="37"/>
        <v>0.2279220676572876</v>
      </c>
      <c r="BS62" s="62">
        <f t="shared" si="38"/>
        <v>437.71521405311455</v>
      </c>
      <c r="BT62" s="37">
        <f t="shared" si="39"/>
        <v>0.09779924122668351</v>
      </c>
      <c r="BU62" s="34">
        <f t="shared" si="40"/>
        <v>187.81953080619667</v>
      </c>
      <c r="BV62" s="37">
        <f t="shared" si="41"/>
        <v>4.638243028770155</v>
      </c>
      <c r="BW62" s="82">
        <f t="shared" si="42"/>
        <v>8907.560207031935</v>
      </c>
      <c r="BX62" s="86">
        <v>2.201</v>
      </c>
      <c r="BY62" s="84">
        <v>4390.22</v>
      </c>
      <c r="BZ62" s="85">
        <f t="shared" si="43"/>
        <v>6.839243028770156</v>
      </c>
      <c r="CA62" s="84">
        <f t="shared" si="44"/>
        <v>13297.780207031934</v>
      </c>
      <c r="CB62" s="2"/>
      <c r="CD62" s="2"/>
    </row>
    <row r="63" spans="1:82" ht="16.5">
      <c r="A63" s="17" t="s">
        <v>62</v>
      </c>
      <c r="B63" s="18">
        <v>28.5</v>
      </c>
      <c r="C63" s="28">
        <v>1920.46</v>
      </c>
      <c r="D63" s="19">
        <v>0.17920000000000003</v>
      </c>
      <c r="E63" s="19">
        <v>0.21395173358625774</v>
      </c>
      <c r="F63" s="19">
        <f t="shared" si="0"/>
        <v>0.39315173358625777</v>
      </c>
      <c r="G63" s="32">
        <f t="shared" si="45"/>
        <v>755.0321782830646</v>
      </c>
      <c r="H63" s="19">
        <v>0.17920000000000003</v>
      </c>
      <c r="I63" s="54">
        <v>0.011267046053324894</v>
      </c>
      <c r="J63" s="20">
        <f t="shared" si="1"/>
        <v>0.19046704605332493</v>
      </c>
      <c r="K63" s="70">
        <f t="shared" si="2"/>
        <v>365.7843432635684</v>
      </c>
      <c r="L63" s="33">
        <f t="shared" si="3"/>
        <v>0.20268468753293284</v>
      </c>
      <c r="M63" s="35">
        <f t="shared" si="4"/>
        <v>389.24783501949616</v>
      </c>
      <c r="N63" s="38">
        <v>0.3537000000000001</v>
      </c>
      <c r="O63" s="38">
        <v>0.5014756560227634</v>
      </c>
      <c r="P63" s="21">
        <f t="shared" si="5"/>
        <v>0.8551756560227636</v>
      </c>
      <c r="Q63" s="22">
        <f t="shared" si="6"/>
        <v>1642.3306403654765</v>
      </c>
      <c r="R63" s="38">
        <v>0.3537000000000001</v>
      </c>
      <c r="S63" s="50">
        <v>0.010437085045842596</v>
      </c>
      <c r="T63" s="21">
        <f t="shared" si="7"/>
        <v>0.36413708504584275</v>
      </c>
      <c r="U63" s="62">
        <f t="shared" si="8"/>
        <v>699.3107063471392</v>
      </c>
      <c r="V63" s="33">
        <f t="shared" si="9"/>
        <v>0.49103857097692083</v>
      </c>
      <c r="W63" s="35">
        <f t="shared" si="10"/>
        <v>943.0199340183373</v>
      </c>
      <c r="X63" s="38">
        <v>0.18599999999999972</v>
      </c>
      <c r="Y63" s="58">
        <v>0.6028179997892298</v>
      </c>
      <c r="Z63" s="21">
        <f t="shared" si="11"/>
        <v>0.7888179997892295</v>
      </c>
      <c r="AA63" s="22">
        <f t="shared" si="12"/>
        <v>1514.8934158752238</v>
      </c>
      <c r="AB63" s="38">
        <v>0.18599999999999972</v>
      </c>
      <c r="AC63" s="50">
        <v>0.05580461587100855</v>
      </c>
      <c r="AD63" s="21">
        <f t="shared" si="13"/>
        <v>0.24180461587100827</v>
      </c>
      <c r="AE63" s="62">
        <f t="shared" si="14"/>
        <v>464.3760925956365</v>
      </c>
      <c r="AF63" s="33">
        <f t="shared" si="15"/>
        <v>0.5470133839182212</v>
      </c>
      <c r="AG63" s="35">
        <f t="shared" si="16"/>
        <v>1050.5173232795873</v>
      </c>
      <c r="AH63" s="38">
        <v>0.21300000000000008</v>
      </c>
      <c r="AI63" s="38">
        <v>0.7561585520075879</v>
      </c>
      <c r="AJ63" s="21">
        <f t="shared" si="17"/>
        <v>0.9691585520075879</v>
      </c>
      <c r="AK63" s="22">
        <f t="shared" si="18"/>
        <v>1861.2302327884925</v>
      </c>
      <c r="AL63" s="38">
        <v>0.21300000000000008</v>
      </c>
      <c r="AM63" s="50">
        <v>0.023950732427020643</v>
      </c>
      <c r="AN63" s="21">
        <f t="shared" si="19"/>
        <v>0.23695073242702072</v>
      </c>
      <c r="AO63" s="62">
        <f t="shared" si="20"/>
        <v>455.05440359679625</v>
      </c>
      <c r="AP63" s="33">
        <f t="shared" si="21"/>
        <v>0.7322078195805672</v>
      </c>
      <c r="AQ63" s="45">
        <f t="shared" si="22"/>
        <v>1406.1758291916963</v>
      </c>
      <c r="AR63" s="38">
        <v>0</v>
      </c>
      <c r="AS63" s="38">
        <v>0.45444820318263274</v>
      </c>
      <c r="AT63" s="21">
        <f t="shared" si="23"/>
        <v>0.45444820318263274</v>
      </c>
      <c r="AU63" s="22">
        <f t="shared" si="24"/>
        <v>872.7495962841189</v>
      </c>
      <c r="AV63" s="38">
        <v>0</v>
      </c>
      <c r="AW63" s="50">
        <v>0.036764569501528156</v>
      </c>
      <c r="AX63" s="21">
        <f t="shared" si="25"/>
        <v>0.036764569501528156</v>
      </c>
      <c r="AY63" s="62">
        <f t="shared" si="26"/>
        <v>70.60488514490477</v>
      </c>
      <c r="AZ63" s="33">
        <f t="shared" si="27"/>
        <v>0.41768363368110456</v>
      </c>
      <c r="BA63" s="45">
        <f t="shared" si="28"/>
        <v>802.1447111392141</v>
      </c>
      <c r="BB63" s="38">
        <v>0.4830000000000001</v>
      </c>
      <c r="BC63" s="38">
        <v>0.1328568342291074</v>
      </c>
      <c r="BD63" s="21">
        <f t="shared" si="29"/>
        <v>0.6158568342291075</v>
      </c>
      <c r="BE63" s="22">
        <f t="shared" si="30"/>
        <v>1182.7284158636319</v>
      </c>
      <c r="BF63" s="38">
        <v>0.4830000000000001</v>
      </c>
      <c r="BG63" s="50">
        <v>0.0011443250079038628</v>
      </c>
      <c r="BH63" s="21">
        <f t="shared" si="31"/>
        <v>0.48414432500790394</v>
      </c>
      <c r="BI63" s="62">
        <f t="shared" si="32"/>
        <v>929.7798104046792</v>
      </c>
      <c r="BJ63" s="37">
        <f t="shared" si="33"/>
        <v>0.1317125092212036</v>
      </c>
      <c r="BK63" s="33">
        <f t="shared" si="34"/>
        <v>252.94860545895267</v>
      </c>
      <c r="BL63" s="38">
        <v>0.28900000000000015</v>
      </c>
      <c r="BM63" s="38">
        <v>0.06540072715776162</v>
      </c>
      <c r="BN63" s="21">
        <f t="shared" si="35"/>
        <v>0.3544007271577618</v>
      </c>
      <c r="BO63" s="22">
        <f t="shared" si="36"/>
        <v>680.6124204773952</v>
      </c>
      <c r="BP63" s="38">
        <v>0.28900000000000015</v>
      </c>
      <c r="BQ63" s="50">
        <v>0.011067815365159652</v>
      </c>
      <c r="BR63" s="21">
        <f t="shared" si="37"/>
        <v>0.3000678153651598</v>
      </c>
      <c r="BS63" s="62">
        <f t="shared" si="38"/>
        <v>576.2682366961748</v>
      </c>
      <c r="BT63" s="37">
        <f t="shared" si="39"/>
        <v>0.05433291179260197</v>
      </c>
      <c r="BU63" s="34">
        <f t="shared" si="40"/>
        <v>104.34418378122041</v>
      </c>
      <c r="BV63" s="37">
        <f t="shared" si="41"/>
        <v>2.5766735167035524</v>
      </c>
      <c r="BW63" s="82">
        <f t="shared" si="42"/>
        <v>4948.398421888504</v>
      </c>
      <c r="BX63" s="86">
        <v>1.223</v>
      </c>
      <c r="BY63" s="84">
        <v>2439.01</v>
      </c>
      <c r="BZ63" s="85">
        <f t="shared" si="43"/>
        <v>3.7996735167035522</v>
      </c>
      <c r="CA63" s="84">
        <f t="shared" si="44"/>
        <v>7387.408421888505</v>
      </c>
      <c r="CB63" s="2"/>
      <c r="CD63" s="2"/>
    </row>
    <row r="64" spans="1:82" ht="16.5">
      <c r="A64" s="17" t="s">
        <v>63</v>
      </c>
      <c r="B64" s="18">
        <v>28.5</v>
      </c>
      <c r="C64" s="28">
        <v>1920.46</v>
      </c>
      <c r="D64" s="19">
        <v>0</v>
      </c>
      <c r="E64" s="19">
        <v>0.21395173358625774</v>
      </c>
      <c r="F64" s="19">
        <f t="shared" si="0"/>
        <v>0.21395173358625774</v>
      </c>
      <c r="G64" s="32">
        <f t="shared" si="45"/>
        <v>410.8857462830646</v>
      </c>
      <c r="H64" s="19">
        <v>0</v>
      </c>
      <c r="I64" s="54">
        <v>0.011267046053324894</v>
      </c>
      <c r="J64" s="20">
        <f t="shared" si="1"/>
        <v>0.011267046053324894</v>
      </c>
      <c r="K64" s="70">
        <f t="shared" si="2"/>
        <v>21.637911263568327</v>
      </c>
      <c r="L64" s="33">
        <f t="shared" si="3"/>
        <v>0.20268468753293284</v>
      </c>
      <c r="M64" s="35">
        <f t="shared" si="4"/>
        <v>389.2478350194963</v>
      </c>
      <c r="N64" s="38">
        <v>1.5182000000000002</v>
      </c>
      <c r="O64" s="38">
        <v>0.5014756560227634</v>
      </c>
      <c r="P64" s="21">
        <f t="shared" si="5"/>
        <v>2.0196756560227636</v>
      </c>
      <c r="Q64" s="22">
        <f t="shared" si="6"/>
        <v>3878.7063103654764</v>
      </c>
      <c r="R64" s="38">
        <v>1.5182000000000002</v>
      </c>
      <c r="S64" s="50">
        <v>0.010437085045842596</v>
      </c>
      <c r="T64" s="21">
        <f t="shared" si="7"/>
        <v>1.5286370850458428</v>
      </c>
      <c r="U64" s="62">
        <f t="shared" si="8"/>
        <v>2935.6863763471392</v>
      </c>
      <c r="V64" s="33">
        <f t="shared" si="9"/>
        <v>0.4910385709769207</v>
      </c>
      <c r="W64" s="35">
        <f t="shared" si="10"/>
        <v>943.0199340183372</v>
      </c>
      <c r="X64" s="38">
        <v>1.5959999999999992</v>
      </c>
      <c r="Y64" s="58">
        <v>0.6028179997892298</v>
      </c>
      <c r="Z64" s="21">
        <f t="shared" si="11"/>
        <v>2.198817999789229</v>
      </c>
      <c r="AA64" s="22">
        <f t="shared" si="12"/>
        <v>4222.742015875223</v>
      </c>
      <c r="AB64" s="38">
        <v>1.5959999999999992</v>
      </c>
      <c r="AC64" s="50">
        <v>0.05580461587100855</v>
      </c>
      <c r="AD64" s="21">
        <f t="shared" si="13"/>
        <v>1.6518046158710078</v>
      </c>
      <c r="AE64" s="62">
        <f t="shared" si="14"/>
        <v>3172.2246925956356</v>
      </c>
      <c r="AF64" s="33">
        <f t="shared" si="15"/>
        <v>0.5470133839182214</v>
      </c>
      <c r="AG64" s="35">
        <f t="shared" si="16"/>
        <v>1050.5173232795873</v>
      </c>
      <c r="AH64" s="38">
        <v>2.083000000000001</v>
      </c>
      <c r="AI64" s="38">
        <v>0.7561585520075879</v>
      </c>
      <c r="AJ64" s="21">
        <f t="shared" si="17"/>
        <v>2.839158552007589</v>
      </c>
      <c r="AK64" s="22">
        <f t="shared" si="18"/>
        <v>5452.490432788494</v>
      </c>
      <c r="AL64" s="38">
        <v>2.083000000000001</v>
      </c>
      <c r="AM64" s="50">
        <v>0.023950732427020643</v>
      </c>
      <c r="AN64" s="21">
        <f t="shared" si="19"/>
        <v>2.1069507324270216</v>
      </c>
      <c r="AO64" s="62">
        <f t="shared" si="20"/>
        <v>4046.314603596798</v>
      </c>
      <c r="AP64" s="33">
        <f t="shared" si="21"/>
        <v>0.7322078195805672</v>
      </c>
      <c r="AQ64" s="45">
        <f t="shared" si="22"/>
        <v>1406.1758291916963</v>
      </c>
      <c r="AR64" s="38">
        <v>0.4879999999999996</v>
      </c>
      <c r="AS64" s="38">
        <v>0.45444820318263274</v>
      </c>
      <c r="AT64" s="21">
        <f t="shared" si="23"/>
        <v>0.9424482031826323</v>
      </c>
      <c r="AU64" s="22">
        <f t="shared" si="24"/>
        <v>1809.9340762841182</v>
      </c>
      <c r="AV64" s="38">
        <v>0.4879999999999996</v>
      </c>
      <c r="AW64" s="50">
        <v>0.036764569501528156</v>
      </c>
      <c r="AX64" s="21">
        <f t="shared" si="25"/>
        <v>0.5247645695015277</v>
      </c>
      <c r="AY64" s="62">
        <f t="shared" si="26"/>
        <v>1007.789365144904</v>
      </c>
      <c r="AZ64" s="33">
        <f t="shared" si="27"/>
        <v>0.4176836336811046</v>
      </c>
      <c r="BA64" s="45">
        <f t="shared" si="28"/>
        <v>802.1447111392142</v>
      </c>
      <c r="BB64" s="38">
        <v>0</v>
      </c>
      <c r="BC64" s="38">
        <v>0.1328568342291074</v>
      </c>
      <c r="BD64" s="21">
        <f t="shared" si="29"/>
        <v>0.1328568342291074</v>
      </c>
      <c r="BE64" s="22">
        <f t="shared" si="30"/>
        <v>255.1462358636316</v>
      </c>
      <c r="BF64" s="38">
        <v>0</v>
      </c>
      <c r="BG64" s="50">
        <v>0.0011443250079038628</v>
      </c>
      <c r="BH64" s="21">
        <f t="shared" si="31"/>
        <v>0.0011443250079038628</v>
      </c>
      <c r="BI64" s="62">
        <f t="shared" si="32"/>
        <v>2.1976304046790522</v>
      </c>
      <c r="BJ64" s="37">
        <f t="shared" si="33"/>
        <v>0.13171250922120353</v>
      </c>
      <c r="BK64" s="33">
        <f t="shared" si="34"/>
        <v>252.94860545895256</v>
      </c>
      <c r="BL64" s="38">
        <v>0</v>
      </c>
      <c r="BM64" s="38">
        <v>0.06540072715776162</v>
      </c>
      <c r="BN64" s="21">
        <f t="shared" si="35"/>
        <v>0.06540072715776162</v>
      </c>
      <c r="BO64" s="22">
        <f t="shared" si="36"/>
        <v>125.59948047739488</v>
      </c>
      <c r="BP64" s="38">
        <v>0</v>
      </c>
      <c r="BQ64" s="50">
        <v>0.011067815365159652</v>
      </c>
      <c r="BR64" s="21">
        <f t="shared" si="37"/>
        <v>0.011067815365159652</v>
      </c>
      <c r="BS64" s="62">
        <f t="shared" si="38"/>
        <v>21.255296696174508</v>
      </c>
      <c r="BT64" s="37">
        <f t="shared" si="39"/>
        <v>0.05433291179260196</v>
      </c>
      <c r="BU64" s="34">
        <f t="shared" si="40"/>
        <v>104.34418378122037</v>
      </c>
      <c r="BV64" s="37">
        <f t="shared" si="41"/>
        <v>2.5766735167035524</v>
      </c>
      <c r="BW64" s="82">
        <f t="shared" si="42"/>
        <v>4948.398421888504</v>
      </c>
      <c r="BX64" s="86">
        <v>1.223</v>
      </c>
      <c r="BY64" s="84">
        <v>2439.01</v>
      </c>
      <c r="BZ64" s="85">
        <f t="shared" si="43"/>
        <v>3.7996735167035522</v>
      </c>
      <c r="CA64" s="84">
        <f t="shared" si="44"/>
        <v>7387.408421888505</v>
      </c>
      <c r="CB64" s="2"/>
      <c r="CD64" s="2"/>
    </row>
    <row r="65" spans="1:82" ht="16.5">
      <c r="A65" s="17" t="s">
        <v>64</v>
      </c>
      <c r="B65" s="18">
        <v>50.8</v>
      </c>
      <c r="C65" s="28">
        <v>1920.46</v>
      </c>
      <c r="D65" s="19">
        <v>0.3075000000000001</v>
      </c>
      <c r="E65" s="19">
        <v>0.381</v>
      </c>
      <c r="F65" s="19">
        <f t="shared" si="0"/>
        <v>0.6885000000000001</v>
      </c>
      <c r="G65" s="32">
        <f t="shared" si="45"/>
        <v>1322.2367100000001</v>
      </c>
      <c r="H65" s="19">
        <v>0.3075000000000001</v>
      </c>
      <c r="I65" s="54">
        <v>0.020083015421365074</v>
      </c>
      <c r="J65" s="20">
        <f t="shared" si="1"/>
        <v>0.3275830154213652</v>
      </c>
      <c r="K65" s="70">
        <f t="shared" si="2"/>
        <v>629.110077796115</v>
      </c>
      <c r="L65" s="33">
        <f t="shared" si="3"/>
        <v>0.3609169845786349</v>
      </c>
      <c r="M65" s="35">
        <f t="shared" si="4"/>
        <v>693.1266322038852</v>
      </c>
      <c r="N65" s="38">
        <v>0.6130999999999993</v>
      </c>
      <c r="O65" s="38">
        <v>0.894</v>
      </c>
      <c r="P65" s="21">
        <f t="shared" si="5"/>
        <v>1.5070999999999994</v>
      </c>
      <c r="Q65" s="22">
        <f t="shared" si="6"/>
        <v>2894.325265999999</v>
      </c>
      <c r="R65" s="38">
        <v>0.6130999999999993</v>
      </c>
      <c r="S65" s="50">
        <v>0.01860364632732645</v>
      </c>
      <c r="T65" s="21">
        <f t="shared" si="7"/>
        <v>0.6317036463273258</v>
      </c>
      <c r="U65" s="62">
        <f t="shared" si="8"/>
        <v>1213.1615846257762</v>
      </c>
      <c r="V65" s="33">
        <f t="shared" si="9"/>
        <v>0.8753963536726737</v>
      </c>
      <c r="W65" s="35">
        <f t="shared" si="10"/>
        <v>1681.1636813742227</v>
      </c>
      <c r="X65" s="38">
        <v>0.791</v>
      </c>
      <c r="Y65" s="58">
        <v>1.0744966452383464</v>
      </c>
      <c r="Z65" s="21">
        <f t="shared" si="11"/>
        <v>1.8654966452383466</v>
      </c>
      <c r="AA65" s="22">
        <f t="shared" si="12"/>
        <v>3582.611687314435</v>
      </c>
      <c r="AB65" s="38">
        <v>0.791</v>
      </c>
      <c r="AC65" s="50">
        <v>0.0994692802192012</v>
      </c>
      <c r="AD65" s="21">
        <f t="shared" si="13"/>
        <v>0.8904692802192012</v>
      </c>
      <c r="AE65" s="62">
        <f t="shared" si="14"/>
        <v>1710.1106338897673</v>
      </c>
      <c r="AF65" s="33">
        <f t="shared" si="15"/>
        <v>0.9750273650191453</v>
      </c>
      <c r="AG65" s="35">
        <f t="shared" si="16"/>
        <v>1872.5010534246678</v>
      </c>
      <c r="AH65" s="38">
        <v>1.0419999999999998</v>
      </c>
      <c r="AI65" s="38">
        <v>1.347819454104753</v>
      </c>
      <c r="AJ65" s="21">
        <f t="shared" si="17"/>
        <v>2.389819454104753</v>
      </c>
      <c r="AK65" s="22">
        <f t="shared" si="18"/>
        <v>4589.552668830014</v>
      </c>
      <c r="AL65" s="38">
        <v>1.0419999999999998</v>
      </c>
      <c r="AM65" s="50">
        <v>0.04269113008044381</v>
      </c>
      <c r="AN65" s="21">
        <f t="shared" si="19"/>
        <v>1.0846911300804436</v>
      </c>
      <c r="AO65" s="62">
        <f t="shared" si="20"/>
        <v>2083.105927674289</v>
      </c>
      <c r="AP65" s="33">
        <f t="shared" si="21"/>
        <v>1.3051283240243094</v>
      </c>
      <c r="AQ65" s="45">
        <f t="shared" si="22"/>
        <v>2506.4467411557252</v>
      </c>
      <c r="AR65" s="38">
        <v>0.5476999999999999</v>
      </c>
      <c r="AS65" s="38">
        <v>0.8100339902343067</v>
      </c>
      <c r="AT65" s="21">
        <f t="shared" si="23"/>
        <v>1.3577339902343066</v>
      </c>
      <c r="AU65" s="22">
        <f t="shared" si="24"/>
        <v>2607.4738188853767</v>
      </c>
      <c r="AV65" s="38">
        <v>0.5476999999999999</v>
      </c>
      <c r="AW65" s="50">
        <v>0.06553123265535545</v>
      </c>
      <c r="AX65" s="21">
        <f t="shared" si="25"/>
        <v>0.6132312326553553</v>
      </c>
      <c r="AY65" s="62">
        <f t="shared" si="26"/>
        <v>1177.6860530653037</v>
      </c>
      <c r="AZ65" s="33">
        <f t="shared" si="27"/>
        <v>0.7445027575789513</v>
      </c>
      <c r="BA65" s="45">
        <f t="shared" si="28"/>
        <v>1429.787765820073</v>
      </c>
      <c r="BB65" s="38">
        <v>0.000300000000000189</v>
      </c>
      <c r="BC65" s="38">
        <v>0.23681147995925106</v>
      </c>
      <c r="BD65" s="21">
        <f t="shared" si="29"/>
        <v>0.23711147995925125</v>
      </c>
      <c r="BE65" s="22">
        <f t="shared" si="30"/>
        <v>455.36311280254364</v>
      </c>
      <c r="BF65" s="38">
        <v>0.000300000000000189</v>
      </c>
      <c r="BG65" s="50">
        <v>0.0020397091368953065</v>
      </c>
      <c r="BH65" s="21">
        <f t="shared" si="31"/>
        <v>0.0023397091368954955</v>
      </c>
      <c r="BI65" s="62">
        <f t="shared" si="32"/>
        <v>4.493317809042323</v>
      </c>
      <c r="BJ65" s="37">
        <f t="shared" si="33"/>
        <v>0.23477177082235576</v>
      </c>
      <c r="BK65" s="33">
        <f t="shared" si="34"/>
        <v>450.86979499350133</v>
      </c>
      <c r="BL65" s="38">
        <v>0.004000000000000448</v>
      </c>
      <c r="BM65" s="38">
        <v>0.11657392770576455</v>
      </c>
      <c r="BN65" s="21">
        <f t="shared" si="35"/>
        <v>0.120573927705765</v>
      </c>
      <c r="BO65" s="22">
        <f t="shared" si="36"/>
        <v>231.55740520181345</v>
      </c>
      <c r="BP65" s="38">
        <v>0.004000000000000448</v>
      </c>
      <c r="BQ65" s="50">
        <v>0.019727895457898607</v>
      </c>
      <c r="BR65" s="21">
        <f t="shared" si="37"/>
        <v>0.023727895457899054</v>
      </c>
      <c r="BS65" s="62">
        <f t="shared" si="38"/>
        <v>45.56847411107682</v>
      </c>
      <c r="BT65" s="37">
        <f t="shared" si="39"/>
        <v>0.09684603224786595</v>
      </c>
      <c r="BU65" s="34">
        <f t="shared" si="40"/>
        <v>185.98893109073663</v>
      </c>
      <c r="BV65" s="37">
        <f t="shared" si="41"/>
        <v>4.592589587943936</v>
      </c>
      <c r="BW65" s="82">
        <f t="shared" si="42"/>
        <v>8819.884600062813</v>
      </c>
      <c r="BX65" s="86">
        <v>2.18</v>
      </c>
      <c r="BY65" s="84">
        <v>4347.43</v>
      </c>
      <c r="BZ65" s="85">
        <f t="shared" si="43"/>
        <v>6.772589587943935</v>
      </c>
      <c r="CA65" s="84">
        <f t="shared" si="44"/>
        <v>13167.314600062813</v>
      </c>
      <c r="CB65" s="2"/>
      <c r="CD65" s="2"/>
    </row>
    <row r="66" spans="1:82" ht="16.5">
      <c r="A66" s="23" t="s">
        <v>65</v>
      </c>
      <c r="B66" s="24">
        <v>30</v>
      </c>
      <c r="C66" s="28">
        <v>1920.46</v>
      </c>
      <c r="D66" s="25">
        <v>0</v>
      </c>
      <c r="E66" s="25">
        <v>0.22521235114342922</v>
      </c>
      <c r="F66" s="19">
        <f t="shared" si="0"/>
        <v>0.22521235114342922</v>
      </c>
      <c r="G66" s="32">
        <f t="shared" si="45"/>
        <v>432.5113118769101</v>
      </c>
      <c r="H66" s="25">
        <v>0</v>
      </c>
      <c r="I66" s="54">
        <v>0.0118600484771841</v>
      </c>
      <c r="J66" s="20">
        <f t="shared" si="1"/>
        <v>0.0118600484771841</v>
      </c>
      <c r="K66" s="70">
        <f t="shared" si="2"/>
        <v>22.776748698492977</v>
      </c>
      <c r="L66" s="33">
        <f t="shared" si="3"/>
        <v>0.2133523026662451</v>
      </c>
      <c r="M66" s="35">
        <f t="shared" si="4"/>
        <v>409.73456317841715</v>
      </c>
      <c r="N66" s="38">
        <v>0</v>
      </c>
      <c r="O66" s="38">
        <v>0.5278691116029088</v>
      </c>
      <c r="P66" s="21">
        <f t="shared" si="5"/>
        <v>0.5278691116029088</v>
      </c>
      <c r="Q66" s="22">
        <f t="shared" si="6"/>
        <v>1013.7515140689223</v>
      </c>
      <c r="R66" s="38">
        <v>0</v>
      </c>
      <c r="S66" s="47">
        <v>0.01098640531141326</v>
      </c>
      <c r="T66" s="21">
        <f t="shared" si="7"/>
        <v>0.01098640531141326</v>
      </c>
      <c r="U66" s="62">
        <f t="shared" si="8"/>
        <v>21.09895194435671</v>
      </c>
      <c r="V66" s="33">
        <f t="shared" si="9"/>
        <v>0.5168827062914956</v>
      </c>
      <c r="W66" s="35">
        <f t="shared" si="10"/>
        <v>992.6525621245656</v>
      </c>
      <c r="X66" s="38">
        <v>0</v>
      </c>
      <c r="Y66" s="58">
        <v>0.6345452629360314</v>
      </c>
      <c r="Z66" s="21">
        <f t="shared" si="11"/>
        <v>0.6345452629360314</v>
      </c>
      <c r="AA66" s="22">
        <f t="shared" si="12"/>
        <v>1218.618795658131</v>
      </c>
      <c r="AB66" s="38">
        <v>0</v>
      </c>
      <c r="AC66" s="52">
        <v>0.0587417009168511</v>
      </c>
      <c r="AD66" s="21">
        <f t="shared" si="13"/>
        <v>0.0587417009168511</v>
      </c>
      <c r="AE66" s="62">
        <f t="shared" si="14"/>
        <v>112.81108694277587</v>
      </c>
      <c r="AF66" s="33">
        <f t="shared" si="15"/>
        <v>0.5758035620191804</v>
      </c>
      <c r="AG66" s="35">
        <f t="shared" si="16"/>
        <v>1105.8077087153551</v>
      </c>
      <c r="AH66" s="38">
        <v>0.45</v>
      </c>
      <c r="AI66" s="38">
        <v>0.7959563705343029</v>
      </c>
      <c r="AJ66" s="21">
        <f t="shared" si="17"/>
        <v>1.2459563705343029</v>
      </c>
      <c r="AK66" s="22">
        <f t="shared" si="18"/>
        <v>2392.809371356307</v>
      </c>
      <c r="AL66" s="38">
        <v>0.45</v>
      </c>
      <c r="AM66" s="52">
        <v>0.025211297291600678</v>
      </c>
      <c r="AN66" s="21">
        <f t="shared" si="19"/>
        <v>0.47521129729160067</v>
      </c>
      <c r="AO66" s="62">
        <f t="shared" si="20"/>
        <v>912.6242879966275</v>
      </c>
      <c r="AP66" s="33">
        <f t="shared" si="21"/>
        <v>0.7707450732427021</v>
      </c>
      <c r="AQ66" s="45">
        <f t="shared" si="22"/>
        <v>1480.1850833596795</v>
      </c>
      <c r="AR66" s="38">
        <v>0.45</v>
      </c>
      <c r="AS66" s="38">
        <v>0.4783665296659292</v>
      </c>
      <c r="AT66" s="21">
        <f t="shared" si="23"/>
        <v>0.9283665296659291</v>
      </c>
      <c r="AU66" s="22">
        <f t="shared" si="24"/>
        <v>1782.8907855622303</v>
      </c>
      <c r="AV66" s="38">
        <v>0.45</v>
      </c>
      <c r="AW66" s="52">
        <v>0.03869954684371385</v>
      </c>
      <c r="AX66" s="21">
        <f t="shared" si="25"/>
        <v>0.48869954684371386</v>
      </c>
      <c r="AY66" s="62">
        <f t="shared" si="26"/>
        <v>938.5279317314787</v>
      </c>
      <c r="AZ66" s="33">
        <f t="shared" si="27"/>
        <v>0.4396669828222153</v>
      </c>
      <c r="BA66" s="45">
        <f t="shared" si="28"/>
        <v>844.3628538307516</v>
      </c>
      <c r="BB66" s="38">
        <v>0.45</v>
      </c>
      <c r="BC66" s="38">
        <v>0.13984929918853412</v>
      </c>
      <c r="BD66" s="21">
        <f t="shared" si="29"/>
        <v>0.5898492991885341</v>
      </c>
      <c r="BE66" s="22">
        <f t="shared" si="30"/>
        <v>1132.7819851196123</v>
      </c>
      <c r="BF66" s="38">
        <v>0.45</v>
      </c>
      <c r="BG66" s="52">
        <v>0.001204552639898803</v>
      </c>
      <c r="BH66" s="21">
        <f t="shared" si="31"/>
        <v>0.45120455263989884</v>
      </c>
      <c r="BI66" s="62">
        <f t="shared" si="32"/>
        <v>866.5202951628202</v>
      </c>
      <c r="BJ66" s="37">
        <f t="shared" si="33"/>
        <v>0.1386447465486353</v>
      </c>
      <c r="BK66" s="33">
        <f t="shared" si="34"/>
        <v>266.2616899567921</v>
      </c>
      <c r="BL66" s="38">
        <v>0.45</v>
      </c>
      <c r="BM66" s="38">
        <v>0.06884287069238064</v>
      </c>
      <c r="BN66" s="21">
        <f t="shared" si="35"/>
        <v>0.5188428706923807</v>
      </c>
      <c r="BO66" s="22">
        <f t="shared" si="36"/>
        <v>996.4169794498894</v>
      </c>
      <c r="BP66" s="38">
        <v>0.45</v>
      </c>
      <c r="BQ66" s="52">
        <v>0.01165033196332595</v>
      </c>
      <c r="BR66" s="21">
        <f t="shared" si="37"/>
        <v>0.46165033196332594</v>
      </c>
      <c r="BS66" s="62">
        <f t="shared" si="38"/>
        <v>886.580996522289</v>
      </c>
      <c r="BT66" s="37">
        <f t="shared" si="39"/>
        <v>0.05719253872905472</v>
      </c>
      <c r="BU66" s="34">
        <f t="shared" si="40"/>
        <v>109.83598292760041</v>
      </c>
      <c r="BV66" s="37">
        <f t="shared" si="41"/>
        <v>2.7122879123195287</v>
      </c>
      <c r="BW66" s="82">
        <f t="shared" si="42"/>
        <v>5208.840444093162</v>
      </c>
      <c r="BX66" s="86">
        <v>1.287</v>
      </c>
      <c r="BY66" s="84">
        <v>2567.38</v>
      </c>
      <c r="BZ66" s="85">
        <f t="shared" si="43"/>
        <v>3.9992879123195286</v>
      </c>
      <c r="CA66" s="84">
        <f t="shared" si="44"/>
        <v>7776.220444093162</v>
      </c>
      <c r="CB66" s="2"/>
      <c r="CD66" s="2"/>
    </row>
    <row r="67" spans="1:82" ht="16.5">
      <c r="A67" s="14" t="s">
        <v>66</v>
      </c>
      <c r="B67" s="15">
        <f>SUM(B4:B66)</f>
        <v>2846.7</v>
      </c>
      <c r="C67" s="15"/>
      <c r="D67" s="16">
        <f>SUM(D4:D66)</f>
        <v>14.566599999999998</v>
      </c>
      <c r="E67" s="16">
        <f>SUM(E4:E66)</f>
        <v>21.369217936558126</v>
      </c>
      <c r="F67" s="57">
        <f t="shared" si="0"/>
        <v>35.935817936558124</v>
      </c>
      <c r="G67" s="59">
        <f t="shared" si="45"/>
        <v>69013.30091444241</v>
      </c>
      <c r="H67" s="16">
        <f>SUM(H4:H66)</f>
        <v>14.566599999999998</v>
      </c>
      <c r="I67" s="55">
        <f>SUM(I4:I66)</f>
        <v>1.1253999999999988</v>
      </c>
      <c r="J67" s="33">
        <f t="shared" si="1"/>
        <v>15.691999999999997</v>
      </c>
      <c r="K67" s="71">
        <f t="shared" si="2"/>
        <v>30135.858319999996</v>
      </c>
      <c r="L67" s="33">
        <f t="shared" si="3"/>
        <v>20.243817936558127</v>
      </c>
      <c r="M67" s="35">
        <f t="shared" si="4"/>
        <v>38877.442594442415</v>
      </c>
      <c r="N67" s="40">
        <f>SUM(N4:N66)</f>
        <v>32.968500000000006</v>
      </c>
      <c r="O67" s="40">
        <f>SUM(O4:O66)</f>
        <v>50.09043961429024</v>
      </c>
      <c r="P67" s="37">
        <f t="shared" si="5"/>
        <v>83.05893961429024</v>
      </c>
      <c r="Q67" s="35">
        <f t="shared" si="6"/>
        <v>159511.37117165985</v>
      </c>
      <c r="R67" s="40">
        <f>SUM(R4:R66)</f>
        <v>32.968500000000006</v>
      </c>
      <c r="S67" s="65">
        <f>SUM(S4:S66)</f>
        <v>1.0425000000000042</v>
      </c>
      <c r="T67" s="37">
        <f t="shared" si="7"/>
        <v>34.01100000000001</v>
      </c>
      <c r="U67" s="72">
        <f t="shared" si="8"/>
        <v>65316.76506000002</v>
      </c>
      <c r="V67" s="33">
        <f t="shared" si="9"/>
        <v>49.04793961429023</v>
      </c>
      <c r="W67" s="35">
        <f t="shared" si="10"/>
        <v>94194.60611165983</v>
      </c>
      <c r="X67" s="40">
        <f>SUM(X4:X66)</f>
        <v>34.437999999999995</v>
      </c>
      <c r="Y67" s="40">
        <f>SUM(Y4:Y66)</f>
        <v>60.21200000000001</v>
      </c>
      <c r="Z67" s="37">
        <f t="shared" si="11"/>
        <v>94.65</v>
      </c>
      <c r="AA67" s="35">
        <f t="shared" si="12"/>
        <v>181771.53900000002</v>
      </c>
      <c r="AB67" s="40">
        <f>SUM(AB4:AB66)</f>
        <v>34.437999999999995</v>
      </c>
      <c r="AC67" s="65">
        <f>SUM(AC4:AC66)</f>
        <v>5.574</v>
      </c>
      <c r="AD67" s="37">
        <f t="shared" si="13"/>
        <v>40.01199999999999</v>
      </c>
      <c r="AE67" s="72">
        <f t="shared" si="14"/>
        <v>76841.44552</v>
      </c>
      <c r="AF67" s="33">
        <f t="shared" si="15"/>
        <v>54.63800000000001</v>
      </c>
      <c r="AG67" s="35">
        <f t="shared" si="16"/>
        <v>104930.09348000003</v>
      </c>
      <c r="AH67" s="73">
        <f>SUM(AH4:AH66)</f>
        <v>49.31170000000001</v>
      </c>
      <c r="AI67" s="41">
        <f>SUM(AI4:AI66)</f>
        <v>75.5283</v>
      </c>
      <c r="AJ67" s="37">
        <f t="shared" si="17"/>
        <v>124.84</v>
      </c>
      <c r="AK67" s="35">
        <f t="shared" si="18"/>
        <v>239750.2264</v>
      </c>
      <c r="AL67" s="73">
        <v>49.31170000000001</v>
      </c>
      <c r="AM67" s="53">
        <f>SUM(AM4:AM66)</f>
        <v>2.392299999999989</v>
      </c>
      <c r="AN67" s="37">
        <f t="shared" si="19"/>
        <v>51.704</v>
      </c>
      <c r="AO67" s="72">
        <f t="shared" si="20"/>
        <v>99295.46384</v>
      </c>
      <c r="AP67" s="33">
        <f t="shared" si="21"/>
        <v>73.136</v>
      </c>
      <c r="AQ67" s="45">
        <f t="shared" si="22"/>
        <v>140454.76256</v>
      </c>
      <c r="AR67" s="66">
        <f>SUM(AR4:AR66)</f>
        <v>30.337799999999998</v>
      </c>
      <c r="AS67" s="41">
        <f>SUM(AS4:AS66)</f>
        <v>45.39220000000003</v>
      </c>
      <c r="AT67" s="37">
        <f t="shared" si="23"/>
        <v>75.73000000000003</v>
      </c>
      <c r="AU67" s="35">
        <f t="shared" si="24"/>
        <v>145436.43580000006</v>
      </c>
      <c r="AV67" s="66">
        <v>30.337799999999998</v>
      </c>
      <c r="AW67" s="53">
        <f>SUM(AW4:AW66)</f>
        <v>3.6722000000000055</v>
      </c>
      <c r="AX67" s="37">
        <f t="shared" si="25"/>
        <v>34.010000000000005</v>
      </c>
      <c r="AY67" s="72">
        <f t="shared" si="26"/>
        <v>65314.84460000001</v>
      </c>
      <c r="AZ67" s="33">
        <f t="shared" si="27"/>
        <v>41.72000000000003</v>
      </c>
      <c r="BA67" s="45">
        <f t="shared" si="28"/>
        <v>80121.59120000005</v>
      </c>
      <c r="BB67" s="41">
        <v>12.785700000000002</v>
      </c>
      <c r="BC67" s="41">
        <v>13.2703</v>
      </c>
      <c r="BD67" s="37">
        <f t="shared" si="29"/>
        <v>26.056000000000004</v>
      </c>
      <c r="BE67" s="35">
        <f t="shared" si="30"/>
        <v>50039.50576000001</v>
      </c>
      <c r="BF67" s="41">
        <v>12.785700000000002</v>
      </c>
      <c r="BG67" s="53">
        <f>SUM(BG4:BG66)</f>
        <v>0.11429999999999738</v>
      </c>
      <c r="BH67" s="37">
        <f t="shared" si="31"/>
        <v>12.899999999999999</v>
      </c>
      <c r="BI67" s="72">
        <f t="shared" si="32"/>
        <v>24773.933999999997</v>
      </c>
      <c r="BJ67" s="37">
        <f t="shared" si="33"/>
        <v>13.156000000000006</v>
      </c>
      <c r="BK67" s="33">
        <f t="shared" si="34"/>
        <v>25265.57176000001</v>
      </c>
      <c r="BL67" s="41">
        <f>SUM(BL4:BL66)</f>
        <v>13.790500000000002</v>
      </c>
      <c r="BM67" s="41">
        <f>SUM(BM4:BM66)</f>
        <v>6.532500000000003</v>
      </c>
      <c r="BN67" s="37">
        <f t="shared" si="35"/>
        <v>20.323000000000004</v>
      </c>
      <c r="BO67" s="35">
        <f t="shared" si="36"/>
        <v>39029.50858000001</v>
      </c>
      <c r="BP67" s="41">
        <v>13.790500000000002</v>
      </c>
      <c r="BQ67" s="53">
        <f>SUM(BQ4:BQ66)</f>
        <v>1.105499999999999</v>
      </c>
      <c r="BR67" s="37">
        <f t="shared" si="37"/>
        <v>14.896</v>
      </c>
      <c r="BS67" s="72">
        <f t="shared" si="38"/>
        <v>28607.172160000002</v>
      </c>
      <c r="BT67" s="37">
        <f t="shared" si="39"/>
        <v>5.427000000000003</v>
      </c>
      <c r="BU67" s="34">
        <f t="shared" si="40"/>
        <v>10422.336420000007</v>
      </c>
      <c r="BV67" s="37">
        <f t="shared" si="41"/>
        <v>257.3687575508484</v>
      </c>
      <c r="BW67" s="83">
        <f t="shared" si="42"/>
        <v>494266.40412610234</v>
      </c>
      <c r="BX67" s="86">
        <v>122.158</v>
      </c>
      <c r="BY67" s="84">
        <v>243618.48</v>
      </c>
      <c r="BZ67" s="85">
        <f t="shared" si="43"/>
        <v>379.5267575508484</v>
      </c>
      <c r="CA67" s="84">
        <f t="shared" si="44"/>
        <v>737884.8841261023</v>
      </c>
      <c r="CB67" s="2"/>
      <c r="CD67" s="2"/>
    </row>
    <row r="68" spans="13:41" ht="15.75">
      <c r="M68" s="35"/>
      <c r="AN68" s="67"/>
      <c r="AO68" s="68"/>
    </row>
    <row r="69" spans="1:74" ht="15.75">
      <c r="A69" s="42"/>
      <c r="B69" s="42"/>
      <c r="C69" s="42"/>
      <c r="H69" s="36"/>
      <c r="J69" s="2"/>
      <c r="K69" s="2"/>
      <c r="L69" s="63"/>
      <c r="Q69" s="2"/>
      <c r="R69" s="36"/>
      <c r="AA69" s="2"/>
      <c r="AB69" s="36">
        <f>AA69*N1</f>
        <v>0</v>
      </c>
      <c r="AP69" s="69"/>
      <c r="BV69" s="64"/>
    </row>
    <row r="70" spans="1:27" ht="15.75">
      <c r="A70" s="42"/>
      <c r="B70" s="43"/>
      <c r="C70" s="43"/>
      <c r="G70" s="2"/>
      <c r="H70" s="36"/>
      <c r="I70" s="64"/>
      <c r="K70" s="36"/>
      <c r="L70" s="64"/>
      <c r="M70" s="36"/>
      <c r="N70" s="2"/>
      <c r="Q70" s="2"/>
      <c r="R70" s="36"/>
      <c r="X70" s="2"/>
      <c r="AA70" s="2"/>
    </row>
    <row r="71" spans="1:51" ht="15.75">
      <c r="A71" s="42"/>
      <c r="B71" s="44"/>
      <c r="C71" s="43"/>
      <c r="G71" s="2"/>
      <c r="X71" s="2"/>
      <c r="AK71" s="2"/>
      <c r="AY71" s="2"/>
    </row>
    <row r="72" spans="1:75" ht="15.75">
      <c r="A72" s="42"/>
      <c r="B72" s="42"/>
      <c r="C72" s="42"/>
      <c r="X72" s="2"/>
      <c r="AK72" s="36"/>
      <c r="BV72" s="2"/>
      <c r="BW72" s="64"/>
    </row>
    <row r="73" spans="1:80" ht="15.75">
      <c r="A73" s="42"/>
      <c r="B73" s="43"/>
      <c r="C73" s="43"/>
      <c r="P73" s="2"/>
      <c r="X73" s="2"/>
      <c r="CB73" s="2"/>
    </row>
    <row r="74" spans="1:24" ht="15.75">
      <c r="A74" s="42"/>
      <c r="B74" s="44"/>
      <c r="C74" s="44"/>
      <c r="X74" s="2"/>
    </row>
    <row r="75" spans="1:72" ht="15.75">
      <c r="A75" s="42"/>
      <c r="B75" s="42"/>
      <c r="C75" s="42"/>
      <c r="G75" s="2"/>
      <c r="X75" s="2"/>
      <c r="BT75" s="64"/>
    </row>
    <row r="76" spans="1:74" ht="15.75">
      <c r="A76" s="42"/>
      <c r="B76" s="43"/>
      <c r="C76" s="43"/>
      <c r="X76" s="2"/>
      <c r="BV76" s="64"/>
    </row>
    <row r="77" spans="1:24" ht="15.75">
      <c r="A77" s="42"/>
      <c r="B77" s="43"/>
      <c r="C77" s="43"/>
      <c r="X77" s="2"/>
    </row>
    <row r="78" spans="1:24" ht="15.75">
      <c r="A78" s="42"/>
      <c r="B78" s="42"/>
      <c r="C78" s="42"/>
      <c r="X78" s="2"/>
    </row>
    <row r="79" spans="1:24" ht="15.75">
      <c r="A79" s="42"/>
      <c r="B79" s="43"/>
      <c r="C79" s="43"/>
      <c r="X79" s="2"/>
    </row>
    <row r="80" spans="1:24" ht="15.75">
      <c r="A80" s="42"/>
      <c r="B80" s="43"/>
      <c r="C80" s="43"/>
      <c r="X80" s="2"/>
    </row>
    <row r="81" spans="1:24" ht="15.75">
      <c r="A81" s="42"/>
      <c r="B81" s="42"/>
      <c r="C81" s="42"/>
      <c r="X81" s="2"/>
    </row>
    <row r="82" spans="1:71" ht="15.75">
      <c r="A82" s="42"/>
      <c r="B82" s="43"/>
      <c r="C82" s="43"/>
      <c r="X82" s="2"/>
      <c r="BS82" s="64"/>
    </row>
    <row r="83" spans="1:67" ht="15.75">
      <c r="A83" s="42"/>
      <c r="B83" s="43"/>
      <c r="C83" s="43"/>
      <c r="X83" s="2"/>
      <c r="BO83" s="64"/>
    </row>
    <row r="84" spans="1:24" ht="15.75">
      <c r="A84" s="42"/>
      <c r="B84" s="42"/>
      <c r="C84" s="42"/>
      <c r="X84" s="2"/>
    </row>
    <row r="85" spans="1:24" ht="15.75">
      <c r="A85" s="42"/>
      <c r="B85" s="43"/>
      <c r="C85" s="43"/>
      <c r="D85" s="60"/>
      <c r="E85" s="60"/>
      <c r="F85" s="60"/>
      <c r="X85" s="2"/>
    </row>
    <row r="86" spans="1:61" ht="15.75">
      <c r="A86" s="56"/>
      <c r="B86" s="44"/>
      <c r="C86" s="43"/>
      <c r="X86" s="2"/>
      <c r="BI86" s="2"/>
    </row>
    <row r="87" spans="1:24" ht="15.75">
      <c r="A87" s="56"/>
      <c r="B87" s="42"/>
      <c r="C87" s="42"/>
      <c r="X87" s="2"/>
    </row>
    <row r="88" spans="1:24" ht="15.75">
      <c r="A88" s="42"/>
      <c r="B88" s="43"/>
      <c r="C88" s="43"/>
      <c r="X88" s="2"/>
    </row>
    <row r="89" spans="2:3" ht="15.75">
      <c r="B89" s="44"/>
      <c r="C89" s="43"/>
    </row>
    <row r="90" spans="2:55" ht="15.75">
      <c r="B90" s="56"/>
      <c r="C90" s="42"/>
      <c r="X90" s="2"/>
      <c r="BC90" s="2"/>
    </row>
    <row r="91" spans="3:55" ht="12.75">
      <c r="C91" s="61"/>
      <c r="BC91" s="2"/>
    </row>
    <row r="92" spans="2:78" ht="15.75">
      <c r="B92" s="42"/>
      <c r="C92" s="61"/>
      <c r="BZ92" s="2"/>
    </row>
    <row r="93" spans="2:57" ht="15.75">
      <c r="B93" s="43"/>
      <c r="C93" s="43"/>
      <c r="BE93" s="2"/>
    </row>
    <row r="94" spans="2:63" ht="15.75">
      <c r="B94" s="43"/>
      <c r="C94" s="43"/>
      <c r="BK94" s="2"/>
    </row>
  </sheetData>
  <sheetProtection/>
  <mergeCells count="37">
    <mergeCell ref="BL2:BO2"/>
    <mergeCell ref="BP2:BS2"/>
    <mergeCell ref="AZ1:AZ3"/>
    <mergeCell ref="BA1:BA3"/>
    <mergeCell ref="BJ1:BJ3"/>
    <mergeCell ref="BT1:BT3"/>
    <mergeCell ref="BK1:BK3"/>
    <mergeCell ref="L2:L3"/>
    <mergeCell ref="BB2:BE2"/>
    <mergeCell ref="BF2:BI2"/>
    <mergeCell ref="V2:V3"/>
    <mergeCell ref="AG1:AG3"/>
    <mergeCell ref="AF1:AF3"/>
    <mergeCell ref="AP1:AP3"/>
    <mergeCell ref="AR2:AU2"/>
    <mergeCell ref="AV2:AY2"/>
    <mergeCell ref="AQ1:AQ3"/>
    <mergeCell ref="A1:A3"/>
    <mergeCell ref="B1:C2"/>
    <mergeCell ref="D1:U1"/>
    <mergeCell ref="W2:W3"/>
    <mergeCell ref="X2:AA2"/>
    <mergeCell ref="D2:G2"/>
    <mergeCell ref="H2:K2"/>
    <mergeCell ref="M2:M3"/>
    <mergeCell ref="N2:Q2"/>
    <mergeCell ref="R2:U2"/>
    <mergeCell ref="AB2:AE2"/>
    <mergeCell ref="AL2:AO2"/>
    <mergeCell ref="BX1:BX3"/>
    <mergeCell ref="BY1:BY3"/>
    <mergeCell ref="BZ1:BZ3"/>
    <mergeCell ref="CA1:CA3"/>
    <mergeCell ref="AH2:AK2"/>
    <mergeCell ref="BV1:BV3"/>
    <mergeCell ref="BW1:BW3"/>
    <mergeCell ref="BU1:B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K26"/>
    </sheetView>
  </sheetViews>
  <sheetFormatPr defaultColWidth="9.140625" defaultRowHeight="12.75"/>
  <cols>
    <col min="1" max="1" width="11.7109375" style="0" customWidth="1"/>
    <col min="3" max="3" width="11.7109375" style="0" customWidth="1"/>
    <col min="4" max="5" width="9.57421875" style="0" bestFit="1" customWidth="1"/>
    <col min="7" max="7" width="13.00390625" style="0" bestFit="1" customWidth="1"/>
    <col min="8" max="8" width="10.00390625" style="0" bestFit="1" customWidth="1"/>
    <col min="9" max="9" width="9.28125" style="0" bestFit="1" customWidth="1"/>
    <col min="11" max="11" width="13.00390625" style="0" bestFit="1" customWidth="1"/>
  </cols>
  <sheetData>
    <row r="1" spans="1:11" ht="12.75">
      <c r="A1" s="75"/>
      <c r="B1" s="75"/>
      <c r="C1" s="114" t="s">
        <v>88</v>
      </c>
      <c r="D1" s="114"/>
      <c r="E1" s="114"/>
      <c r="F1" s="81"/>
      <c r="G1" s="114" t="s">
        <v>89</v>
      </c>
      <c r="H1" s="114"/>
      <c r="I1" s="114"/>
      <c r="J1" s="75"/>
      <c r="K1" s="75"/>
    </row>
    <row r="2" spans="1:11" ht="15.75">
      <c r="A2" s="76"/>
      <c r="B2" s="77"/>
      <c r="C2" s="78" t="s">
        <v>96</v>
      </c>
      <c r="D2" s="78" t="s">
        <v>71</v>
      </c>
      <c r="E2" s="78" t="s">
        <v>72</v>
      </c>
      <c r="F2" s="76"/>
      <c r="G2" s="78" t="s">
        <v>96</v>
      </c>
      <c r="H2" s="78" t="s">
        <v>71</v>
      </c>
      <c r="I2" s="78" t="s">
        <v>72</v>
      </c>
      <c r="J2" s="77"/>
      <c r="K2" s="76" t="s">
        <v>80</v>
      </c>
    </row>
    <row r="3" spans="1:11" ht="15.75">
      <c r="A3" s="76"/>
      <c r="B3" s="77"/>
      <c r="C3" s="77"/>
      <c r="D3" s="77"/>
      <c r="E3" s="77"/>
      <c r="F3" s="77"/>
      <c r="G3" s="79"/>
      <c r="H3" s="79"/>
      <c r="I3" s="79"/>
      <c r="J3" s="77"/>
      <c r="K3" s="77"/>
    </row>
    <row r="4" spans="1:11" ht="15.75">
      <c r="A4" s="76" t="s">
        <v>87</v>
      </c>
      <c r="B4" s="77"/>
      <c r="C4" s="80">
        <f>Лист1!F67</f>
        <v>35.935817936558124</v>
      </c>
      <c r="D4" s="80">
        <f>Лист1!D67</f>
        <v>14.566599999999998</v>
      </c>
      <c r="E4" s="80">
        <f>Лист1!E67</f>
        <v>21.369217936558126</v>
      </c>
      <c r="F4" s="77"/>
      <c r="G4" s="80" t="e">
        <f>Лист1!#REF!</f>
        <v>#REF!</v>
      </c>
      <c r="H4" s="80">
        <v>14.566599999999998</v>
      </c>
      <c r="I4" s="80">
        <f>Лист1!I67</f>
        <v>1.1253999999999988</v>
      </c>
      <c r="J4" s="77"/>
      <c r="K4" s="80">
        <f>E4-I4</f>
        <v>20.243817936558127</v>
      </c>
    </row>
    <row r="5" spans="1:11" ht="15.75">
      <c r="A5" s="76"/>
      <c r="B5" s="77"/>
      <c r="C5" s="80"/>
      <c r="D5" s="80"/>
      <c r="E5" s="80"/>
      <c r="F5" s="77"/>
      <c r="G5" s="80"/>
      <c r="H5" s="80"/>
      <c r="I5" s="80"/>
      <c r="J5" s="77"/>
      <c r="K5" s="77"/>
    </row>
    <row r="6" spans="1:11" ht="15.75">
      <c r="A6" s="76"/>
      <c r="B6" s="77"/>
      <c r="C6" s="80"/>
      <c r="D6" s="80"/>
      <c r="E6" s="80"/>
      <c r="F6" s="77"/>
      <c r="G6" s="80"/>
      <c r="H6" s="80"/>
      <c r="I6" s="80"/>
      <c r="J6" s="77"/>
      <c r="K6" s="77"/>
    </row>
    <row r="7" spans="1:11" ht="15.75">
      <c r="A7" s="76" t="s">
        <v>90</v>
      </c>
      <c r="B7" s="77"/>
      <c r="C7" s="80">
        <f>Лист1!B73</f>
        <v>0</v>
      </c>
      <c r="D7" s="80">
        <f>Лист1!N67</f>
        <v>32.968500000000006</v>
      </c>
      <c r="E7" s="80">
        <f>Лист1!O67</f>
        <v>50.09043961429024</v>
      </c>
      <c r="F7" s="77"/>
      <c r="G7" s="80" t="e">
        <f>Лист1!#REF!</f>
        <v>#REF!</v>
      </c>
      <c r="H7" s="80">
        <v>32.968500000000006</v>
      </c>
      <c r="I7" s="80">
        <f>Лист1!S67</f>
        <v>1.0425000000000042</v>
      </c>
      <c r="J7" s="77"/>
      <c r="K7" s="80">
        <f>E7-I7</f>
        <v>49.047939614290236</v>
      </c>
    </row>
    <row r="8" spans="1:11" ht="15.75">
      <c r="A8" s="76"/>
      <c r="B8" s="77"/>
      <c r="C8" s="80"/>
      <c r="D8" s="80"/>
      <c r="E8" s="80"/>
      <c r="F8" s="77"/>
      <c r="G8" s="80"/>
      <c r="H8" s="80"/>
      <c r="I8" s="80"/>
      <c r="J8" s="77"/>
      <c r="K8" s="77"/>
    </row>
    <row r="9" spans="1:11" ht="15.75">
      <c r="A9" s="76"/>
      <c r="B9" s="77"/>
      <c r="C9" s="80"/>
      <c r="D9" s="80"/>
      <c r="E9" s="80"/>
      <c r="F9" s="77"/>
      <c r="G9" s="80"/>
      <c r="H9" s="80"/>
      <c r="I9" s="80"/>
      <c r="J9" s="77"/>
      <c r="K9" s="77"/>
    </row>
    <row r="10" spans="1:11" ht="15.75">
      <c r="A10" s="76" t="s">
        <v>91</v>
      </c>
      <c r="B10" s="77"/>
      <c r="C10" s="80">
        <f>Лист1!B76</f>
        <v>0</v>
      </c>
      <c r="D10" s="80">
        <f>Лист1!X67</f>
        <v>34.437999999999995</v>
      </c>
      <c r="E10" s="80">
        <f>Лист1!Y67</f>
        <v>60.21200000000001</v>
      </c>
      <c r="F10" s="77"/>
      <c r="G10" s="80" t="e">
        <f>Лист1!#REF!</f>
        <v>#REF!</v>
      </c>
      <c r="H10" s="80">
        <v>34.437999999999995</v>
      </c>
      <c r="I10" s="80">
        <f>Лист1!AC67</f>
        <v>5.574</v>
      </c>
      <c r="J10" s="77"/>
      <c r="K10" s="80">
        <f>E10-I10</f>
        <v>54.63800000000001</v>
      </c>
    </row>
    <row r="11" spans="1:11" ht="15.75">
      <c r="A11" s="76"/>
      <c r="B11" s="77"/>
      <c r="C11" s="80"/>
      <c r="D11" s="80"/>
      <c r="E11" s="80"/>
      <c r="F11" s="77"/>
      <c r="G11" s="80"/>
      <c r="H11" s="80"/>
      <c r="I11" s="80"/>
      <c r="J11" s="77"/>
      <c r="K11" s="77"/>
    </row>
    <row r="12" spans="1:11" ht="15.75">
      <c r="A12" s="76"/>
      <c r="B12" s="77"/>
      <c r="C12" s="80"/>
      <c r="D12" s="80"/>
      <c r="E12" s="80"/>
      <c r="F12" s="77"/>
      <c r="G12" s="80"/>
      <c r="H12" s="80"/>
      <c r="I12" s="80"/>
      <c r="J12" s="77"/>
      <c r="K12" s="77"/>
    </row>
    <row r="13" spans="1:11" ht="15.75">
      <c r="A13" s="76" t="s">
        <v>92</v>
      </c>
      <c r="B13" s="77"/>
      <c r="C13" s="80">
        <f>Лист1!B79</f>
        <v>0</v>
      </c>
      <c r="D13" s="80">
        <f>Лист1!AH67</f>
        <v>49.31170000000001</v>
      </c>
      <c r="E13" s="80">
        <f>Лист1!AI67</f>
        <v>75.5283</v>
      </c>
      <c r="F13" s="77"/>
      <c r="G13" s="80" t="e">
        <f>Лист1!#REF!</f>
        <v>#REF!</v>
      </c>
      <c r="H13" s="80">
        <v>49.31170000000001</v>
      </c>
      <c r="I13" s="80">
        <f>Лист1!AM67</f>
        <v>2.392299999999989</v>
      </c>
      <c r="J13" s="77"/>
      <c r="K13" s="80">
        <f>E13-I13</f>
        <v>73.13600000000001</v>
      </c>
    </row>
    <row r="14" spans="1:11" ht="15.75">
      <c r="A14" s="76"/>
      <c r="B14" s="77"/>
      <c r="C14" s="80"/>
      <c r="D14" s="80"/>
      <c r="E14" s="80"/>
      <c r="F14" s="77"/>
      <c r="G14" s="80"/>
      <c r="H14" s="80"/>
      <c r="I14" s="80"/>
      <c r="J14" s="77"/>
      <c r="K14" s="77"/>
    </row>
    <row r="15" spans="1:11" ht="15.75">
      <c r="A15" s="76"/>
      <c r="B15" s="77"/>
      <c r="C15" s="80"/>
      <c r="D15" s="80"/>
      <c r="E15" s="80"/>
      <c r="F15" s="77"/>
      <c r="G15" s="80"/>
      <c r="H15" s="80"/>
      <c r="I15" s="80"/>
      <c r="J15" s="77"/>
      <c r="K15" s="77"/>
    </row>
    <row r="16" spans="1:11" ht="15.75">
      <c r="A16" s="76" t="s">
        <v>93</v>
      </c>
      <c r="B16" s="77"/>
      <c r="C16" s="80">
        <f>Лист1!B82</f>
        <v>0</v>
      </c>
      <c r="D16" s="80">
        <f>Лист1!AR67</f>
        <v>30.337799999999998</v>
      </c>
      <c r="E16" s="80">
        <f>Лист1!AS67</f>
        <v>45.39220000000003</v>
      </c>
      <c r="F16" s="77"/>
      <c r="G16" s="80" t="e">
        <f>Лист1!#REF!</f>
        <v>#REF!</v>
      </c>
      <c r="H16" s="80">
        <v>30.337799999999998</v>
      </c>
      <c r="I16" s="80">
        <f>Лист1!AW67</f>
        <v>3.6722000000000055</v>
      </c>
      <c r="J16" s="77"/>
      <c r="K16" s="80">
        <f>E16-I16</f>
        <v>41.72000000000003</v>
      </c>
    </row>
    <row r="17" spans="1:11" ht="15.75">
      <c r="A17" s="76"/>
      <c r="B17" s="77"/>
      <c r="C17" s="80"/>
      <c r="D17" s="80"/>
      <c r="E17" s="80"/>
      <c r="F17" s="77"/>
      <c r="G17" s="80"/>
      <c r="H17" s="80"/>
      <c r="I17" s="80"/>
      <c r="J17" s="77"/>
      <c r="K17" s="77"/>
    </row>
    <row r="18" spans="1:11" ht="15.75">
      <c r="A18" s="76"/>
      <c r="B18" s="77"/>
      <c r="C18" s="80"/>
      <c r="D18" s="80"/>
      <c r="E18" s="80"/>
      <c r="F18" s="77"/>
      <c r="G18" s="80"/>
      <c r="H18" s="80"/>
      <c r="I18" s="80"/>
      <c r="J18" s="77"/>
      <c r="K18" s="77"/>
    </row>
    <row r="19" spans="1:11" ht="15.75">
      <c r="A19" s="76" t="s">
        <v>94</v>
      </c>
      <c r="B19" s="77"/>
      <c r="C19" s="80">
        <f>Лист1!B85</f>
        <v>0</v>
      </c>
      <c r="D19" s="80">
        <f>Лист1!BB67</f>
        <v>12.785700000000002</v>
      </c>
      <c r="E19" s="80">
        <f>Лист1!BC67</f>
        <v>13.2703</v>
      </c>
      <c r="F19" s="77"/>
      <c r="G19" s="80" t="e">
        <f>Лист1!#REF!</f>
        <v>#REF!</v>
      </c>
      <c r="H19" s="80">
        <v>12.785700000000002</v>
      </c>
      <c r="I19" s="80">
        <f>Лист1!BG67</f>
        <v>0.11429999999999738</v>
      </c>
      <c r="J19" s="77"/>
      <c r="K19" s="80">
        <f>E19-I19</f>
        <v>13.156000000000004</v>
      </c>
    </row>
    <row r="20" spans="1:11" ht="15.75">
      <c r="A20" s="76"/>
      <c r="B20" s="77"/>
      <c r="C20" s="80"/>
      <c r="D20" s="80"/>
      <c r="E20" s="80"/>
      <c r="F20" s="77"/>
      <c r="G20" s="80"/>
      <c r="H20" s="80"/>
      <c r="I20" s="80"/>
      <c r="J20" s="77"/>
      <c r="K20" s="77"/>
    </row>
    <row r="21" spans="1:11" ht="15.75">
      <c r="A21" s="76"/>
      <c r="B21" s="77"/>
      <c r="C21" s="80"/>
      <c r="D21" s="80"/>
      <c r="E21" s="80"/>
      <c r="F21" s="77"/>
      <c r="G21" s="80"/>
      <c r="H21" s="80"/>
      <c r="I21" s="80"/>
      <c r="J21" s="77"/>
      <c r="K21" s="77"/>
    </row>
    <row r="22" spans="1:11" ht="15.75">
      <c r="A22" s="76" t="s">
        <v>95</v>
      </c>
      <c r="B22" s="77"/>
      <c r="C22" s="80">
        <f>Лист1!B88</f>
        <v>0</v>
      </c>
      <c r="D22" s="80">
        <f>Лист1!BL67</f>
        <v>13.790500000000002</v>
      </c>
      <c r="E22" s="80">
        <f>Лист1!BM67</f>
        <v>6.532500000000003</v>
      </c>
      <c r="F22" s="77"/>
      <c r="G22" s="80" t="e">
        <f>Лист1!#REF!</f>
        <v>#REF!</v>
      </c>
      <c r="H22" s="80">
        <v>13.790500000000002</v>
      </c>
      <c r="I22" s="80">
        <f>Лист1!BQ67</f>
        <v>1.105499999999999</v>
      </c>
      <c r="J22" s="77"/>
      <c r="K22" s="80">
        <f>E22-I22</f>
        <v>5.427000000000004</v>
      </c>
    </row>
    <row r="23" spans="1:11" ht="15.7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15.75">
      <c r="A24" s="76" t="s">
        <v>74</v>
      </c>
      <c r="B24" s="77"/>
      <c r="C24" s="80">
        <f>C4+C7+C10+C13+C16+C19+C22</f>
        <v>35.935817936558124</v>
      </c>
      <c r="D24" s="80">
        <f aca="true" t="shared" si="0" ref="D24:I24">D4+D7+D10+D13+D16+D19+D22</f>
        <v>188.19879999999998</v>
      </c>
      <c r="E24" s="80">
        <f t="shared" si="0"/>
        <v>272.39495755084846</v>
      </c>
      <c r="F24" s="80"/>
      <c r="G24" s="80" t="e">
        <f t="shared" si="0"/>
        <v>#REF!</v>
      </c>
      <c r="H24" s="80">
        <f t="shared" si="0"/>
        <v>188.19879999999998</v>
      </c>
      <c r="I24" s="80">
        <f t="shared" si="0"/>
        <v>15.026199999999994</v>
      </c>
      <c r="J24" s="77"/>
      <c r="K24" s="80">
        <f>SUM(K4:K23)</f>
        <v>257.36875755084844</v>
      </c>
    </row>
    <row r="25" spans="3:11" ht="15.75">
      <c r="C25" s="42">
        <f>Лист1!B94</f>
        <v>0</v>
      </c>
      <c r="D25" s="42"/>
      <c r="E25" s="42"/>
      <c r="F25" s="42"/>
      <c r="G25" s="42" t="e">
        <f>Лист1!#REF!</f>
        <v>#REF!</v>
      </c>
      <c r="H25" s="42"/>
      <c r="I25" s="42"/>
      <c r="J25" s="42"/>
      <c r="K25" s="42">
        <f>Лист1!C94</f>
        <v>0</v>
      </c>
    </row>
  </sheetData>
  <sheetProtection/>
  <mergeCells count="2">
    <mergeCell ref="C1:E1"/>
    <mergeCell ref="G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Есакова Ирина Ивановна</dc:creator>
  <cp:keywords/>
  <dc:description/>
  <cp:lastModifiedBy>Pasport</cp:lastModifiedBy>
  <cp:lastPrinted>2021-02-16T05:29:05Z</cp:lastPrinted>
  <dcterms:created xsi:type="dcterms:W3CDTF">2021-02-09T11:50:04Z</dcterms:created>
  <dcterms:modified xsi:type="dcterms:W3CDTF">2021-03-05T09:52:47Z</dcterms:modified>
  <cp:category/>
  <cp:version/>
  <cp:contentType/>
  <cp:contentStatus/>
</cp:coreProperties>
</file>