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tabRatio="216" activeTab="0"/>
  </bookViews>
  <sheets>
    <sheet name="Лист1" sheetId="1" r:id="rId1"/>
    <sheet name="Лист2" sheetId="2" r:id="rId2"/>
  </sheets>
  <definedNames>
    <definedName name="Запрос7">NA()</definedName>
  </definedNames>
  <calcPr fullCalcOnLoad="1"/>
</workbook>
</file>

<file path=xl/sharedStrings.xml><?xml version="1.0" encoding="utf-8"?>
<sst xmlns="http://schemas.openxmlformats.org/spreadsheetml/2006/main" count="129" uniqueCount="88">
  <si>
    <t>Адрес</t>
  </si>
  <si>
    <t>Всего</t>
  </si>
  <si>
    <t>Площадь</t>
  </si>
  <si>
    <t>Преображенская д.3 кв.1</t>
  </si>
  <si>
    <t>Преображенская д.3 кв.2</t>
  </si>
  <si>
    <t>Преображенская д.3 кв.3</t>
  </si>
  <si>
    <t>Преображенская д.3 кв.4</t>
  </si>
  <si>
    <t>Преображенская д.3 кв.5</t>
  </si>
  <si>
    <t>Преображенская д.3 кв.6</t>
  </si>
  <si>
    <t>Преображенская д.3 кв.7</t>
  </si>
  <si>
    <t>Преображенская д.3 кв.8</t>
  </si>
  <si>
    <t>Преображенская д.3 кв.9</t>
  </si>
  <si>
    <t>Преображенская д.3 кв.10</t>
  </si>
  <si>
    <t>Преображенская д.3 кв.11</t>
  </si>
  <si>
    <t>Преображенская д.3 кв.12</t>
  </si>
  <si>
    <t>Преображенская д.3 кв.13</t>
  </si>
  <si>
    <t>Преображенская д.3 кв.14</t>
  </si>
  <si>
    <t>Преображенская д.3 кв.15</t>
  </si>
  <si>
    <t>Преображенская д.3 кв.16</t>
  </si>
  <si>
    <t>Преображенская д.3 кв.17</t>
  </si>
  <si>
    <t>Преображенская д.3 кв.18</t>
  </si>
  <si>
    <t>Преображенская д.3 кв.19</t>
  </si>
  <si>
    <t>Преображенская д.3 кв.20</t>
  </si>
  <si>
    <t>Преображенская д.3 кв.21</t>
  </si>
  <si>
    <t>Преображенская д.3 кв.22</t>
  </si>
  <si>
    <t>Преображенская д.3 кв.23</t>
  </si>
  <si>
    <t>Преображенская д.3 кв.24</t>
  </si>
  <si>
    <t>Преображенская д.3 кв.25</t>
  </si>
  <si>
    <t>Преображенская д.3 кв.26</t>
  </si>
  <si>
    <t>Преображенская д.3 кв.27</t>
  </si>
  <si>
    <t>Преображенская д.3 кв.28</t>
  </si>
  <si>
    <t>Преображенская д.3 кв.29</t>
  </si>
  <si>
    <t>Преображенская д.3 кв.30</t>
  </si>
  <si>
    <t>Преображенская д.3 кв.31</t>
  </si>
  <si>
    <t>Преображенская д.3 кв.32</t>
  </si>
  <si>
    <t>Преображенская д.3 кв.33</t>
  </si>
  <si>
    <t>Преображенская д.3 кв.34</t>
  </si>
  <si>
    <t>Преображенская д.3 кв.35</t>
  </si>
  <si>
    <t>Преображенская д.3 кв.36</t>
  </si>
  <si>
    <t>Преображенская д.3 кв.37</t>
  </si>
  <si>
    <t>Преображенская д.3 кв.38</t>
  </si>
  <si>
    <t>Преображенская д.3 кв.39</t>
  </si>
  <si>
    <t>Преображенская д.3 кв.40</t>
  </si>
  <si>
    <t>Преображенская д.3 кв.41</t>
  </si>
  <si>
    <t>Преображенская д.3 кв.42</t>
  </si>
  <si>
    <t>Преображенская д.3 кв.43</t>
  </si>
  <si>
    <t>Преображенская д.3 кв.44</t>
  </si>
  <si>
    <t>Преображенская д.3 кв.45</t>
  </si>
  <si>
    <t>Преображенская д.3 кв.46</t>
  </si>
  <si>
    <t>Преображенская д.3 кв.47</t>
  </si>
  <si>
    <t>Преображенская д.3 кв.48</t>
  </si>
  <si>
    <t>Преображенская д.3 кв.49</t>
  </si>
  <si>
    <t>Преображенская д.3 кв.50</t>
  </si>
  <si>
    <t>Преображенская д.3 кв.51</t>
  </si>
  <si>
    <t>Преображенская д.3 кв.52</t>
  </si>
  <si>
    <t>Преображенская д.3 кв.53</t>
  </si>
  <si>
    <t>Преображенская д.3 кв.54</t>
  </si>
  <si>
    <t>Преображенская д.3 кв.55</t>
  </si>
  <si>
    <t>Преображенская д.3 кв.56</t>
  </si>
  <si>
    <t>Преображенская д.3 кв.57</t>
  </si>
  <si>
    <t>Преображенская д.3 кв.58</t>
  </si>
  <si>
    <t>Преображенская д.3 кв.59</t>
  </si>
  <si>
    <t>Преображенская д.3 кв.60</t>
  </si>
  <si>
    <t>Преображенская д.3 кв.61</t>
  </si>
  <si>
    <t>Преображенская д.3 кв.62</t>
  </si>
  <si>
    <t>Магазин прод.товаров</t>
  </si>
  <si>
    <t>Итого Преображенская 3</t>
  </si>
  <si>
    <t>декабрь было</t>
  </si>
  <si>
    <t>декабрь стало</t>
  </si>
  <si>
    <t>январь было</t>
  </si>
  <si>
    <t>январь стало</t>
  </si>
  <si>
    <t>ИПУ</t>
  </si>
  <si>
    <t>ОДН</t>
  </si>
  <si>
    <t>Руб.</t>
  </si>
  <si>
    <t>Итого</t>
  </si>
  <si>
    <t>Гкал.</t>
  </si>
  <si>
    <t>ноябрь было</t>
  </si>
  <si>
    <t>ноябрь стало</t>
  </si>
  <si>
    <t>октябрь было</t>
  </si>
  <si>
    <t>октябрь стало</t>
  </si>
  <si>
    <t>Перерасчет</t>
  </si>
  <si>
    <t>Было</t>
  </si>
  <si>
    <t>Стало</t>
  </si>
  <si>
    <t>Общий</t>
  </si>
  <si>
    <t>октябрь</t>
  </si>
  <si>
    <t>ноябрь</t>
  </si>
  <si>
    <t>декабрь</t>
  </si>
  <si>
    <t>январь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</si>
</sst>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%"/>
    <numFmt numFmtId="175" formatCode="0.00000"/>
    <numFmt numFmtId="176" formatCode="#,##0.000"/>
    <numFmt numFmtId="177" formatCode="dd/mm/yy"/>
    <numFmt numFmtId="178" formatCode="0.000000"/>
    <numFmt numFmtId="179" formatCode="_-* #,##0.000\ _₽_-;\-* #,##0.000\ _₽_-;_-* &quot;-&quot;???\ _₽_-;_-@_-"/>
    <numFmt numFmtId="180" formatCode="[$-FC19]d\ mmmm\ yyyy\ &quot;г.&quot;"/>
    <numFmt numFmtId="181" formatCode="#,##0.00\ &quot;₽&quot;"/>
    <numFmt numFmtId="182" formatCode="#,##0.0"/>
    <numFmt numFmtId="183" formatCode="#,##0.0000"/>
    <numFmt numFmtId="184" formatCode="0.0000"/>
    <numFmt numFmtId="185" formatCode="_-* #,##0.0_р_._-;\-* #,##0.0_р_._-;_-* &quot;-&quot;??_р_._-;_-@_-"/>
    <numFmt numFmtId="186" formatCode="_-* #,##0.000_р_._-;\-* #,##0.000_р_._-;_-* &quot;-&quot;??_р_._-;_-@_-"/>
    <numFmt numFmtId="187" formatCode="_-* #,##0.0000_р_._-;\-* #,##0.0000_р_._-;_-* &quot;-&quot;??_р_._-;_-@_-"/>
  </numFmts>
  <fonts count="39">
    <font>
      <sz val="10"/>
      <name val="MS Sans Serif"/>
      <family val="2"/>
    </font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/>
    </border>
    <border>
      <left>
        <color indexed="63"/>
      </left>
      <right>
        <color indexed="63"/>
      </right>
      <top style="thin">
        <color indexed="59"/>
      </top>
      <bottom style="thin"/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3" fontId="1" fillId="0" borderId="0" xfId="59" applyAlignment="1">
      <alignment/>
    </xf>
    <xf numFmtId="43" fontId="3" fillId="0" borderId="10" xfId="59" applyFont="1" applyBorder="1" applyAlignment="1">
      <alignment horizontal="center"/>
    </xf>
    <xf numFmtId="43" fontId="3" fillId="0" borderId="11" xfId="59" applyFont="1" applyBorder="1" applyAlignment="1">
      <alignment/>
    </xf>
    <xf numFmtId="43" fontId="3" fillId="0" borderId="0" xfId="59" applyFont="1" applyAlignment="1">
      <alignment/>
    </xf>
    <xf numFmtId="43" fontId="3" fillId="0" borderId="12" xfId="59" applyFont="1" applyBorder="1" applyAlignment="1">
      <alignment horizontal="center" vertical="center" wrapText="1"/>
    </xf>
    <xf numFmtId="43" fontId="3" fillId="33" borderId="13" xfId="59" applyFont="1" applyFill="1" applyBorder="1" applyAlignment="1">
      <alignment/>
    </xf>
    <xf numFmtId="43" fontId="3" fillId="33" borderId="12" xfId="59" applyFont="1" applyFill="1" applyBorder="1" applyAlignment="1">
      <alignment horizontal="right" vertical="center"/>
    </xf>
    <xf numFmtId="43" fontId="3" fillId="33" borderId="12" xfId="59" applyFont="1" applyFill="1" applyBorder="1" applyAlignment="1">
      <alignment/>
    </xf>
    <xf numFmtId="43" fontId="3" fillId="34" borderId="14" xfId="59" applyFont="1" applyFill="1" applyBorder="1" applyAlignment="1">
      <alignment/>
    </xf>
    <xf numFmtId="43" fontId="3" fillId="34" borderId="12" xfId="59" applyFont="1" applyFill="1" applyBorder="1" applyAlignment="1">
      <alignment/>
    </xf>
    <xf numFmtId="43" fontId="3" fillId="35" borderId="12" xfId="59" applyFont="1" applyFill="1" applyBorder="1" applyAlignment="1">
      <alignment/>
    </xf>
    <xf numFmtId="43" fontId="3" fillId="0" borderId="12" xfId="59" applyFont="1" applyBorder="1" applyAlignment="1">
      <alignment horizontal="right" vertical="center"/>
    </xf>
    <xf numFmtId="43" fontId="3" fillId="0" borderId="12" xfId="59" applyFont="1" applyFill="1" applyBorder="1" applyAlignment="1">
      <alignment/>
    </xf>
    <xf numFmtId="43" fontId="3" fillId="0" borderId="12" xfId="59" applyFont="1" applyBorder="1" applyAlignment="1">
      <alignment/>
    </xf>
    <xf numFmtId="43" fontId="3" fillId="0" borderId="15" xfId="59" applyFont="1" applyBorder="1" applyAlignment="1">
      <alignment/>
    </xf>
    <xf numFmtId="43" fontId="4" fillId="34" borderId="12" xfId="59" applyFont="1" applyFill="1" applyBorder="1" applyAlignment="1">
      <alignment/>
    </xf>
    <xf numFmtId="43" fontId="4" fillId="33" borderId="12" xfId="59" applyFont="1" applyFill="1" applyBorder="1" applyAlignment="1">
      <alignment/>
    </xf>
    <xf numFmtId="186" fontId="3" fillId="0" borderId="10" xfId="59" applyNumberFormat="1" applyFont="1" applyBorder="1" applyAlignment="1">
      <alignment horizontal="center" vertical="center" wrapText="1"/>
    </xf>
    <xf numFmtId="186" fontId="3" fillId="34" borderId="14" xfId="59" applyNumberFormat="1" applyFont="1" applyFill="1" applyBorder="1" applyAlignment="1">
      <alignment/>
    </xf>
    <xf numFmtId="186" fontId="3" fillId="34" borderId="16" xfId="59" applyNumberFormat="1" applyFont="1" applyFill="1" applyBorder="1" applyAlignment="1">
      <alignment/>
    </xf>
    <xf numFmtId="186" fontId="3" fillId="35" borderId="12" xfId="59" applyNumberFormat="1" applyFont="1" applyFill="1" applyBorder="1" applyAlignment="1">
      <alignment/>
    </xf>
    <xf numFmtId="186" fontId="3" fillId="0" borderId="10" xfId="59" applyNumberFormat="1" applyFont="1" applyBorder="1" applyAlignment="1">
      <alignment/>
    </xf>
    <xf numFmtId="186" fontId="3" fillId="34" borderId="12" xfId="59" applyNumberFormat="1" applyFont="1" applyFill="1" applyBorder="1" applyAlignment="1">
      <alignment/>
    </xf>
    <xf numFmtId="186" fontId="3" fillId="36" borderId="12" xfId="59" applyNumberFormat="1" applyFont="1" applyFill="1" applyBorder="1" applyAlignment="1">
      <alignment/>
    </xf>
    <xf numFmtId="186" fontId="3" fillId="0" borderId="12" xfId="59" applyNumberFormat="1" applyFont="1" applyBorder="1" applyAlignment="1">
      <alignment/>
    </xf>
    <xf numFmtId="186" fontId="3" fillId="8" borderId="12" xfId="59" applyNumberFormat="1" applyFont="1" applyFill="1" applyBorder="1" applyAlignment="1">
      <alignment/>
    </xf>
    <xf numFmtId="43" fontId="4" fillId="0" borderId="0" xfId="59" applyFont="1" applyAlignment="1">
      <alignment/>
    </xf>
    <xf numFmtId="186" fontId="3" fillId="33" borderId="12" xfId="59" applyNumberFormat="1" applyFont="1" applyFill="1" applyBorder="1" applyAlignment="1">
      <alignment/>
    </xf>
    <xf numFmtId="186" fontId="3" fillId="0" borderId="12" xfId="59" applyNumberFormat="1" applyFont="1" applyFill="1" applyBorder="1" applyAlignment="1">
      <alignment/>
    </xf>
    <xf numFmtId="186" fontId="3" fillId="0" borderId="17" xfId="59" applyNumberFormat="1" applyFont="1" applyBorder="1" applyAlignment="1">
      <alignment/>
    </xf>
    <xf numFmtId="186" fontId="3" fillId="37" borderId="12" xfId="59" applyNumberFormat="1" applyFont="1" applyFill="1" applyBorder="1" applyAlignment="1">
      <alignment/>
    </xf>
    <xf numFmtId="186" fontId="3" fillId="0" borderId="12" xfId="59" applyNumberFormat="1" applyFont="1" applyBorder="1" applyAlignment="1">
      <alignment horizontal="center" vertical="center" wrapText="1"/>
    </xf>
    <xf numFmtId="186" fontId="4" fillId="34" borderId="12" xfId="59" applyNumberFormat="1" applyFont="1" applyFill="1" applyBorder="1" applyAlignment="1">
      <alignment/>
    </xf>
    <xf numFmtId="43" fontId="4" fillId="0" borderId="18" xfId="59" applyFont="1" applyBorder="1" applyAlignment="1">
      <alignment/>
    </xf>
    <xf numFmtId="43" fontId="4" fillId="0" borderId="19" xfId="59" applyFont="1" applyBorder="1" applyAlignment="1">
      <alignment/>
    </xf>
    <xf numFmtId="186" fontId="3" fillId="8" borderId="12" xfId="59" applyNumberFormat="1" applyFont="1" applyFill="1" applyBorder="1" applyAlignment="1">
      <alignment horizontal="center" vertical="center" wrapText="1"/>
    </xf>
    <xf numFmtId="186" fontId="3" fillId="8" borderId="17" xfId="59" applyNumberFormat="1" applyFont="1" applyFill="1" applyBorder="1" applyAlignment="1">
      <alignment/>
    </xf>
    <xf numFmtId="43" fontId="4" fillId="33" borderId="15" xfId="59" applyFont="1" applyFill="1" applyBorder="1" applyAlignment="1">
      <alignment/>
    </xf>
    <xf numFmtId="43" fontId="4" fillId="0" borderId="11" xfId="59" applyFont="1" applyBorder="1" applyAlignment="1">
      <alignment/>
    </xf>
    <xf numFmtId="186" fontId="4" fillId="0" borderId="11" xfId="59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186" fontId="3" fillId="35" borderId="15" xfId="59" applyNumberFormat="1" applyFont="1" applyFill="1" applyBorder="1" applyAlignment="1">
      <alignment/>
    </xf>
    <xf numFmtId="186" fontId="3" fillId="0" borderId="20" xfId="59" applyNumberFormat="1" applyFont="1" applyBorder="1" applyAlignment="1">
      <alignment/>
    </xf>
    <xf numFmtId="186" fontId="3" fillId="34" borderId="21" xfId="59" applyNumberFormat="1" applyFont="1" applyFill="1" applyBorder="1" applyAlignment="1">
      <alignment/>
    </xf>
    <xf numFmtId="186" fontId="3" fillId="35" borderId="11" xfId="59" applyNumberFormat="1" applyFont="1" applyFill="1" applyBorder="1" applyAlignment="1">
      <alignment/>
    </xf>
    <xf numFmtId="186" fontId="3" fillId="0" borderId="11" xfId="59" applyNumberFormat="1" applyFont="1" applyBorder="1" applyAlignment="1">
      <alignment/>
    </xf>
    <xf numFmtId="186" fontId="3" fillId="34" borderId="10" xfId="59" applyNumberFormat="1" applyFont="1" applyFill="1" applyBorder="1" applyAlignment="1">
      <alignment/>
    </xf>
    <xf numFmtId="43" fontId="3" fillId="34" borderId="21" xfId="59" applyFont="1" applyFill="1" applyBorder="1" applyAlignment="1">
      <alignment/>
    </xf>
    <xf numFmtId="43" fontId="3" fillId="34" borderId="11" xfId="59" applyFont="1" applyFill="1" applyBorder="1" applyAlignment="1">
      <alignment/>
    </xf>
    <xf numFmtId="43" fontId="4" fillId="0" borderId="22" xfId="59" applyFont="1" applyBorder="1" applyAlignment="1">
      <alignment horizontal="center" vertical="center" wrapText="1"/>
    </xf>
    <xf numFmtId="43" fontId="4" fillId="0" borderId="23" xfId="59" applyFont="1" applyBorder="1" applyAlignment="1">
      <alignment horizontal="center" vertical="center" wrapText="1"/>
    </xf>
    <xf numFmtId="43" fontId="4" fillId="0" borderId="24" xfId="59" applyFont="1" applyBorder="1" applyAlignment="1">
      <alignment/>
    </xf>
    <xf numFmtId="43" fontId="3" fillId="0" borderId="12" xfId="59" applyFont="1" applyBorder="1" applyAlignment="1">
      <alignment horizontal="center"/>
    </xf>
    <xf numFmtId="43" fontId="4" fillId="0" borderId="25" xfId="59" applyFont="1" applyBorder="1" applyAlignment="1">
      <alignment horizontal="center" vertical="center"/>
    </xf>
    <xf numFmtId="43" fontId="4" fillId="0" borderId="13" xfId="59" applyFont="1" applyBorder="1" applyAlignment="1">
      <alignment horizontal="center" vertical="center"/>
    </xf>
    <xf numFmtId="43" fontId="4" fillId="0" borderId="25" xfId="59" applyFont="1" applyBorder="1" applyAlignment="1">
      <alignment horizontal="center" vertical="center" wrapText="1"/>
    </xf>
    <xf numFmtId="43" fontId="4" fillId="0" borderId="26" xfId="59" applyFont="1" applyBorder="1" applyAlignment="1">
      <alignment horizontal="center" vertical="center" wrapText="1"/>
    </xf>
    <xf numFmtId="43" fontId="4" fillId="0" borderId="13" xfId="59" applyFont="1" applyBorder="1" applyAlignment="1">
      <alignment/>
    </xf>
    <xf numFmtId="43" fontId="4" fillId="0" borderId="26" xfId="59" applyFont="1" applyBorder="1" applyAlignment="1">
      <alignment horizontal="center" vertical="center"/>
    </xf>
    <xf numFmtId="43" fontId="3" fillId="0" borderId="12" xfId="59" applyFont="1" applyBorder="1" applyAlignment="1">
      <alignment horizontal="center" vertical="center"/>
    </xf>
    <xf numFmtId="43" fontId="3" fillId="0" borderId="10" xfId="59" applyFont="1" applyBorder="1" applyAlignment="1">
      <alignment horizontal="center"/>
    </xf>
    <xf numFmtId="43" fontId="4" fillId="0" borderId="12" xfId="59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16"/>
  <sheetViews>
    <sheetView tabSelected="1" zoomScale="84" zoomScaleNormal="84" workbookViewId="0" topLeftCell="A43">
      <pane xSplit="2" topLeftCell="C1" activePane="topRight" state="frozen"/>
      <selection pane="topLeft" activeCell="A1" sqref="A1"/>
      <selection pane="topRight" activeCell="C3" sqref="C1:C16384"/>
    </sheetView>
  </sheetViews>
  <sheetFormatPr defaultColWidth="9.140625" defaultRowHeight="12.75"/>
  <cols>
    <col min="1" max="1" width="30.57421875" style="1" customWidth="1"/>
    <col min="2" max="2" width="18.421875" style="1" customWidth="1"/>
    <col min="3" max="3" width="13.140625" style="1" customWidth="1"/>
    <col min="4" max="4" width="11.140625" style="1" customWidth="1"/>
    <col min="5" max="5" width="12.421875" style="1" customWidth="1"/>
    <col min="6" max="6" width="13.8515625" style="1" customWidth="1"/>
    <col min="7" max="7" width="11.57421875" style="1" customWidth="1"/>
    <col min="8" max="8" width="9.140625" style="1" customWidth="1"/>
    <col min="9" max="9" width="13.7109375" style="1" customWidth="1"/>
    <col min="10" max="10" width="14.421875" style="1" customWidth="1"/>
    <col min="11" max="11" width="10.140625" style="1" customWidth="1"/>
    <col min="12" max="12" width="13.7109375" style="1" customWidth="1"/>
    <col min="13" max="13" width="12.140625" style="1" customWidth="1"/>
    <col min="14" max="14" width="11.8515625" style="1" customWidth="1"/>
    <col min="15" max="15" width="10.7109375" style="1" customWidth="1"/>
    <col min="16" max="16" width="13.57421875" style="1" customWidth="1"/>
    <col min="17" max="17" width="10.57421875" style="1" customWidth="1"/>
    <col min="18" max="18" width="10.7109375" style="1" customWidth="1"/>
    <col min="19" max="19" width="10.57421875" style="1" customWidth="1"/>
    <col min="20" max="20" width="14.421875" style="1" customWidth="1"/>
    <col min="21" max="21" width="10.140625" style="1" customWidth="1"/>
    <col min="22" max="22" width="14.140625" style="1" customWidth="1"/>
    <col min="23" max="23" width="12.140625" style="1" customWidth="1"/>
    <col min="24" max="24" width="11.7109375" style="1" customWidth="1"/>
    <col min="25" max="25" width="11.57421875" style="1" customWidth="1"/>
    <col min="26" max="26" width="15.421875" style="1" customWidth="1"/>
    <col min="27" max="27" width="12.421875" style="1" customWidth="1"/>
    <col min="28" max="28" width="9.57421875" style="1" customWidth="1"/>
    <col min="29" max="29" width="9.8515625" style="1" customWidth="1"/>
    <col min="30" max="30" width="13.8515625" style="1" customWidth="1"/>
    <col min="31" max="31" width="9.57421875" style="1" bestFit="1" customWidth="1"/>
    <col min="32" max="32" width="14.28125" style="1" customWidth="1"/>
    <col min="33" max="33" width="9.57421875" style="1" customWidth="1"/>
    <col min="34" max="34" width="8.57421875" style="1" customWidth="1"/>
    <col min="35" max="35" width="9.57421875" style="1" customWidth="1"/>
    <col min="36" max="36" width="12.28125" style="1" customWidth="1"/>
    <col min="37" max="37" width="8.57421875" style="1" customWidth="1"/>
    <col min="38" max="38" width="9.28125" style="1" customWidth="1"/>
    <col min="39" max="39" width="11.28125" style="1" customWidth="1"/>
    <col min="40" max="40" width="12.7109375" style="1" customWidth="1"/>
    <col min="41" max="41" width="10.28125" style="1" customWidth="1"/>
    <col min="42" max="42" width="14.140625" style="1" customWidth="1"/>
    <col min="43" max="43" width="13.140625" style="1" customWidth="1"/>
    <col min="44" max="44" width="16.28125" style="1" customWidth="1"/>
    <col min="45" max="16384" width="9.140625" style="1" customWidth="1"/>
  </cols>
  <sheetData>
    <row r="1" spans="1:68" ht="15" customHeight="1">
      <c r="A1" s="64" t="s">
        <v>0</v>
      </c>
      <c r="B1" s="57" t="s">
        <v>2</v>
      </c>
      <c r="C1" s="65">
        <v>1994.29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2"/>
      <c r="V1" s="2"/>
      <c r="W1" s="2"/>
      <c r="X1" s="2"/>
      <c r="Y1" s="2"/>
      <c r="Z1" s="2"/>
      <c r="AA1" s="2"/>
      <c r="AB1" s="2"/>
      <c r="AC1" s="2"/>
      <c r="AD1" s="2"/>
      <c r="AE1" s="58" t="s">
        <v>75</v>
      </c>
      <c r="AF1" s="60" t="s">
        <v>73</v>
      </c>
      <c r="AG1" s="2"/>
      <c r="AH1" s="2"/>
      <c r="AI1" s="2"/>
      <c r="AJ1" s="2"/>
      <c r="AK1" s="2"/>
      <c r="AL1" s="2"/>
      <c r="AM1" s="2"/>
      <c r="AN1" s="2"/>
      <c r="AO1" s="58" t="s">
        <v>75</v>
      </c>
      <c r="AP1" s="54" t="s">
        <v>73</v>
      </c>
      <c r="AQ1" s="3"/>
      <c r="AR1" s="3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15.75">
      <c r="A2" s="64"/>
      <c r="B2" s="57"/>
      <c r="C2" s="65" t="s">
        <v>69</v>
      </c>
      <c r="D2" s="65"/>
      <c r="E2" s="65"/>
      <c r="F2" s="65"/>
      <c r="G2" s="57" t="s">
        <v>70</v>
      </c>
      <c r="H2" s="57"/>
      <c r="I2" s="57"/>
      <c r="J2" s="57"/>
      <c r="K2" s="58" t="s">
        <v>75</v>
      </c>
      <c r="L2" s="66" t="s">
        <v>73</v>
      </c>
      <c r="M2" s="57" t="s">
        <v>67</v>
      </c>
      <c r="N2" s="57"/>
      <c r="O2" s="57"/>
      <c r="P2" s="57"/>
      <c r="Q2" s="57" t="s">
        <v>68</v>
      </c>
      <c r="R2" s="57"/>
      <c r="S2" s="57"/>
      <c r="T2" s="57"/>
      <c r="U2" s="58" t="s">
        <v>75</v>
      </c>
      <c r="V2" s="66" t="s">
        <v>73</v>
      </c>
      <c r="W2" s="57" t="s">
        <v>76</v>
      </c>
      <c r="X2" s="57"/>
      <c r="Y2" s="57"/>
      <c r="Z2" s="57"/>
      <c r="AA2" s="57" t="s">
        <v>77</v>
      </c>
      <c r="AB2" s="57"/>
      <c r="AC2" s="57"/>
      <c r="AD2" s="57"/>
      <c r="AE2" s="63"/>
      <c r="AF2" s="61"/>
      <c r="AG2" s="57" t="s">
        <v>78</v>
      </c>
      <c r="AH2" s="57"/>
      <c r="AI2" s="57"/>
      <c r="AJ2" s="57"/>
      <c r="AK2" s="57" t="s">
        <v>79</v>
      </c>
      <c r="AL2" s="57"/>
      <c r="AM2" s="57"/>
      <c r="AN2" s="57"/>
      <c r="AO2" s="63"/>
      <c r="AP2" s="55"/>
      <c r="AQ2" s="3"/>
      <c r="AR2" s="3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8" ht="15.75">
      <c r="A3" s="64"/>
      <c r="B3" s="5" t="s">
        <v>1</v>
      </c>
      <c r="C3" s="18" t="s">
        <v>71</v>
      </c>
      <c r="D3" s="18" t="s">
        <v>72</v>
      </c>
      <c r="E3" s="18" t="s">
        <v>74</v>
      </c>
      <c r="F3" s="5" t="s">
        <v>73</v>
      </c>
      <c r="G3" s="5"/>
      <c r="H3" s="5" t="s">
        <v>72</v>
      </c>
      <c r="I3" s="5" t="s">
        <v>74</v>
      </c>
      <c r="J3" s="5" t="s">
        <v>73</v>
      </c>
      <c r="K3" s="59"/>
      <c r="L3" s="66"/>
      <c r="M3" s="5" t="s">
        <v>71</v>
      </c>
      <c r="N3" s="5" t="s">
        <v>72</v>
      </c>
      <c r="O3" s="5" t="s">
        <v>74</v>
      </c>
      <c r="P3" s="5" t="s">
        <v>73</v>
      </c>
      <c r="Q3" s="32" t="s">
        <v>71</v>
      </c>
      <c r="R3" s="32" t="s">
        <v>72</v>
      </c>
      <c r="S3" s="32" t="s">
        <v>74</v>
      </c>
      <c r="T3" s="5" t="s">
        <v>73</v>
      </c>
      <c r="U3" s="59"/>
      <c r="V3" s="66"/>
      <c r="W3" s="5" t="s">
        <v>71</v>
      </c>
      <c r="X3" s="5" t="s">
        <v>72</v>
      </c>
      <c r="Y3" s="5" t="s">
        <v>74</v>
      </c>
      <c r="Z3" s="5" t="s">
        <v>73</v>
      </c>
      <c r="AA3" s="5" t="s">
        <v>71</v>
      </c>
      <c r="AB3" s="5" t="s">
        <v>72</v>
      </c>
      <c r="AC3" s="5" t="s">
        <v>74</v>
      </c>
      <c r="AD3" s="5" t="s">
        <v>73</v>
      </c>
      <c r="AE3" s="62"/>
      <c r="AF3" s="62"/>
      <c r="AG3" s="5" t="s">
        <v>71</v>
      </c>
      <c r="AH3" s="5" t="s">
        <v>72</v>
      </c>
      <c r="AI3" s="5" t="s">
        <v>74</v>
      </c>
      <c r="AJ3" s="5" t="s">
        <v>73</v>
      </c>
      <c r="AK3" s="32" t="s">
        <v>71</v>
      </c>
      <c r="AL3" s="36" t="s">
        <v>72</v>
      </c>
      <c r="AM3" s="32" t="s">
        <v>74</v>
      </c>
      <c r="AN3" s="5" t="s">
        <v>73</v>
      </c>
      <c r="AO3" s="62"/>
      <c r="AP3" s="56"/>
      <c r="AQ3" s="3" t="s">
        <v>74</v>
      </c>
      <c r="AR3" s="39" t="s">
        <v>74</v>
      </c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1:68" ht="15.75">
      <c r="A4" s="6" t="s">
        <v>3</v>
      </c>
      <c r="B4" s="7">
        <v>59.2</v>
      </c>
      <c r="C4" s="19">
        <v>0.9829999999999989</v>
      </c>
      <c r="D4" s="19">
        <v>0.8811893069167809</v>
      </c>
      <c r="E4" s="19">
        <v>1.8641893069167796</v>
      </c>
      <c r="F4" s="9">
        <f>E4*$C$1</f>
        <v>3717.7340928910644</v>
      </c>
      <c r="G4" s="23">
        <v>0.9829999999999989</v>
      </c>
      <c r="H4" s="24">
        <v>0.020712825376752095</v>
      </c>
      <c r="I4" s="23">
        <f>G4+H4</f>
        <v>1.0037128253767509</v>
      </c>
      <c r="J4" s="10">
        <f>I4*C1</f>
        <v>2001.6944505206004</v>
      </c>
      <c r="K4" s="16">
        <f>E4-I4</f>
        <v>0.8604764815400288</v>
      </c>
      <c r="L4" s="17">
        <f>F4-J4</f>
        <v>1716.039642370464</v>
      </c>
      <c r="M4" s="28">
        <v>0.9859999999999988</v>
      </c>
      <c r="N4" s="28">
        <v>0.9412065900867674</v>
      </c>
      <c r="O4" s="28">
        <f>M4+N4</f>
        <v>1.927206590086766</v>
      </c>
      <c r="P4" s="8">
        <f>O4*C$1</f>
        <v>3843.408830544137</v>
      </c>
      <c r="Q4" s="28">
        <v>0.9859999999999988</v>
      </c>
      <c r="R4" s="26">
        <v>0.018134120209365265</v>
      </c>
      <c r="S4" s="28">
        <f>Q4+R4</f>
        <v>1.004134120209364</v>
      </c>
      <c r="T4" s="8">
        <f>S4*C$1</f>
        <v>2002.5346345923326</v>
      </c>
      <c r="U4" s="33">
        <f>O4-S4</f>
        <v>0.923072469877402</v>
      </c>
      <c r="V4" s="17">
        <f>P4-T4</f>
        <v>1840.8741959518043</v>
      </c>
      <c r="W4" s="28">
        <v>0.8740000000000006</v>
      </c>
      <c r="X4" s="28">
        <v>0.6676142902307937</v>
      </c>
      <c r="Y4" s="28">
        <f>W4+X4</f>
        <v>1.541614290230794</v>
      </c>
      <c r="Z4" s="8">
        <f>Y4*C$1</f>
        <v>3074.4259628643704</v>
      </c>
      <c r="AA4" s="28">
        <v>0.8740000000000006</v>
      </c>
      <c r="AB4" s="26">
        <v>0.0439211718832333</v>
      </c>
      <c r="AC4" s="28">
        <f>AA4+AB4</f>
        <v>0.9179211718832339</v>
      </c>
      <c r="AD4" s="8">
        <f>AC4*$C$1</f>
        <v>1830.6010138750144</v>
      </c>
      <c r="AE4" s="16">
        <f aca="true" t="shared" si="0" ref="AE4:AE66">Y4-AC4</f>
        <v>0.6236931183475602</v>
      </c>
      <c r="AF4" s="17">
        <f aca="true" t="shared" si="1" ref="AF4:AF66">Z4-AD4</f>
        <v>1243.824948989356</v>
      </c>
      <c r="AG4" s="28">
        <v>0</v>
      </c>
      <c r="AH4" s="28">
        <v>0.17171734560787436</v>
      </c>
      <c r="AI4" s="28">
        <f>AG4+AH4</f>
        <v>0.17171734560787436</v>
      </c>
      <c r="AJ4" s="8">
        <f>AI4*C$1</f>
        <v>342.45418517232775</v>
      </c>
      <c r="AK4" s="28">
        <v>0</v>
      </c>
      <c r="AL4" s="26">
        <v>0.03856049732740922</v>
      </c>
      <c r="AM4" s="28">
        <f>AK4+AL4</f>
        <v>0.03856049732740922</v>
      </c>
      <c r="AN4" s="8">
        <f>AM4*C$1</f>
        <v>76.90081421507892</v>
      </c>
      <c r="AO4" s="33">
        <f>AI4-AM4</f>
        <v>0.13315684828046515</v>
      </c>
      <c r="AP4" s="38">
        <f>AJ4-AN4</f>
        <v>265.55337095724883</v>
      </c>
      <c r="AQ4" s="40">
        <f>K4+U4+AE4+AO4</f>
        <v>2.5403989180454563</v>
      </c>
      <c r="AR4" s="39">
        <f>L4+V4+AF4+AP4</f>
        <v>5066.292158268873</v>
      </c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ht="15.75">
      <c r="A5" s="11" t="s">
        <v>4</v>
      </c>
      <c r="B5" s="7">
        <v>30.7</v>
      </c>
      <c r="C5" s="19">
        <v>0.051999999999999935</v>
      </c>
      <c r="D5" s="19">
        <v>0.45696810341799277</v>
      </c>
      <c r="E5" s="19">
        <v>0.5089681034179927</v>
      </c>
      <c r="F5" s="9">
        <f aca="true" t="shared" si="2" ref="F5:F66">E5*$C$1</f>
        <v>1015.0299989654686</v>
      </c>
      <c r="G5" s="23">
        <v>0.051999999999999935</v>
      </c>
      <c r="H5" s="24">
        <v>0.010741279376119753</v>
      </c>
      <c r="I5" s="23">
        <f aca="true" t="shared" si="3" ref="I5:I67">G5+H5</f>
        <v>0.06274127937611969</v>
      </c>
      <c r="J5" s="10">
        <f>I5*C1</f>
        <v>125.12430604700172</v>
      </c>
      <c r="K5" s="16">
        <f aca="true" t="shared" si="4" ref="K5:K67">E5-I5</f>
        <v>0.446226824041873</v>
      </c>
      <c r="L5" s="17">
        <f aca="true" t="shared" si="5" ref="L5:L67">F5-J5</f>
        <v>889.9056929184669</v>
      </c>
      <c r="M5" s="28">
        <v>0.07900000000000001</v>
      </c>
      <c r="N5" s="28">
        <v>0.4880919310078337</v>
      </c>
      <c r="O5" s="28">
        <f aca="true" t="shared" si="6" ref="O5:O66">M5+N5</f>
        <v>0.5670919310078337</v>
      </c>
      <c r="P5" s="8">
        <f aca="true" t="shared" si="7" ref="P5:P66">O5*C$1</f>
        <v>1130.9457670896127</v>
      </c>
      <c r="Q5" s="28">
        <v>0.07900000000000001</v>
      </c>
      <c r="R5" s="31">
        <v>0.009404011662626919</v>
      </c>
      <c r="S5" s="28">
        <f aca="true" t="shared" si="8" ref="S5:S67">Q5+R5</f>
        <v>0.08840401166262693</v>
      </c>
      <c r="T5" s="8">
        <f aca="true" t="shared" si="9" ref="T5:T67">S5*C$1</f>
        <v>176.30323641866025</v>
      </c>
      <c r="U5" s="33">
        <f aca="true" t="shared" si="10" ref="U5:U67">O5-S5</f>
        <v>0.4786879193452068</v>
      </c>
      <c r="V5" s="17">
        <f aca="true" t="shared" si="11" ref="V5:V67">P5-T5</f>
        <v>954.6425306709524</v>
      </c>
      <c r="W5" s="28">
        <v>0.16899999999999998</v>
      </c>
      <c r="X5" s="28">
        <v>0.3462121403730636</v>
      </c>
      <c r="Y5" s="28">
        <f aca="true" t="shared" si="12" ref="Y5:Y67">W5+X5</f>
        <v>0.5152121403730636</v>
      </c>
      <c r="Z5" s="8">
        <f aca="true" t="shared" si="13" ref="Z5:Z67">Y5*C$1</f>
        <v>1027.482419424597</v>
      </c>
      <c r="AA5" s="28">
        <v>0.16899999999999998</v>
      </c>
      <c r="AB5" s="31">
        <v>0.022776688797555105</v>
      </c>
      <c r="AC5" s="28">
        <f aca="true" t="shared" si="14" ref="AC5:AC67">AA5+AB5</f>
        <v>0.19177668879755508</v>
      </c>
      <c r="AD5" s="8">
        <f aca="true" t="shared" si="15" ref="AD5:AD67">AC5*$C$1</f>
        <v>382.4583327020761</v>
      </c>
      <c r="AE5" s="16">
        <f t="shared" si="0"/>
        <v>0.32343545157550857</v>
      </c>
      <c r="AF5" s="17">
        <f t="shared" si="1"/>
        <v>645.0240867225209</v>
      </c>
      <c r="AG5" s="28">
        <v>0</v>
      </c>
      <c r="AH5" s="28">
        <v>0.08904936672570511</v>
      </c>
      <c r="AI5" s="28">
        <f aca="true" t="shared" si="16" ref="AI5:AI67">AG5+AH5</f>
        <v>0.08904936672570511</v>
      </c>
      <c r="AJ5" s="8">
        <f aca="true" t="shared" si="17" ref="AJ5:AJ67">AI5*C$1</f>
        <v>177.59026156740646</v>
      </c>
      <c r="AK5" s="28">
        <v>0</v>
      </c>
      <c r="AL5" s="31">
        <v>0.01999674439107201</v>
      </c>
      <c r="AM5" s="28">
        <f aca="true" t="shared" si="18" ref="AM5:AM67">AK5+AL5</f>
        <v>0.01999674439107201</v>
      </c>
      <c r="AN5" s="8">
        <f aca="true" t="shared" si="19" ref="AN5:AN67">AM5*C$1</f>
        <v>39.879307371671</v>
      </c>
      <c r="AO5" s="33">
        <f aca="true" t="shared" si="20" ref="AO5:AO67">AI5-AM5</f>
        <v>0.06905262233463311</v>
      </c>
      <c r="AP5" s="38">
        <f aca="true" t="shared" si="21" ref="AP5:AP67">AJ5-AN5</f>
        <v>137.71095419573547</v>
      </c>
      <c r="AQ5" s="40">
        <f aca="true" t="shared" si="22" ref="AQ5:AQ67">K5+U5+AE5+AO5</f>
        <v>1.3174028172972216</v>
      </c>
      <c r="AR5" s="39">
        <f aca="true" t="shared" si="23" ref="AR5:AR67">L5+V5+AF5+AP5</f>
        <v>2627.2832645076755</v>
      </c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1:68" ht="15.75">
      <c r="A6" s="10" t="s">
        <v>5</v>
      </c>
      <c r="B6" s="7">
        <v>30.8</v>
      </c>
      <c r="C6" s="19">
        <v>0.5500000000000007</v>
      </c>
      <c r="D6" s="19">
        <v>0.45845659886886575</v>
      </c>
      <c r="E6" s="19">
        <v>1.0084565988688665</v>
      </c>
      <c r="F6" s="9">
        <f t="shared" si="2"/>
        <v>2011.1549105581917</v>
      </c>
      <c r="G6" s="23">
        <v>0.5500000000000007</v>
      </c>
      <c r="H6" s="24">
        <v>0.010776267256823726</v>
      </c>
      <c r="I6" s="23">
        <f t="shared" si="3"/>
        <v>0.5607762672568244</v>
      </c>
      <c r="J6" s="10">
        <f>I6*C1</f>
        <v>1118.3505020276123</v>
      </c>
      <c r="K6" s="16">
        <f t="shared" si="4"/>
        <v>0.4476803316120421</v>
      </c>
      <c r="L6" s="17">
        <f t="shared" si="5"/>
        <v>892.8044085305794</v>
      </c>
      <c r="M6" s="28">
        <v>0.5609999999999999</v>
      </c>
      <c r="N6" s="28">
        <v>0.48968180700460195</v>
      </c>
      <c r="O6" s="28">
        <f t="shared" si="6"/>
        <v>1.0506818070046018</v>
      </c>
      <c r="P6" s="8">
        <f t="shared" si="7"/>
        <v>2095.3642208912074</v>
      </c>
      <c r="Q6" s="28">
        <v>0.5609999999999999</v>
      </c>
      <c r="R6" s="24">
        <v>0.009434643622440037</v>
      </c>
      <c r="S6" s="28">
        <f t="shared" si="8"/>
        <v>0.57043464362244</v>
      </c>
      <c r="T6" s="8">
        <f t="shared" si="9"/>
        <v>1137.612105429796</v>
      </c>
      <c r="U6" s="33">
        <f t="shared" si="10"/>
        <v>0.4802471633821618</v>
      </c>
      <c r="V6" s="17">
        <f t="shared" si="11"/>
        <v>957.7521154614114</v>
      </c>
      <c r="W6" s="28">
        <v>0.4559999999999995</v>
      </c>
      <c r="X6" s="28">
        <v>0.3473398672146697</v>
      </c>
      <c r="Y6" s="28">
        <f t="shared" si="12"/>
        <v>0.8033398672146692</v>
      </c>
      <c r="Z6" s="8">
        <f t="shared" si="13"/>
        <v>1602.0926637875427</v>
      </c>
      <c r="AA6" s="28">
        <v>0.4559999999999995</v>
      </c>
      <c r="AB6" s="24">
        <v>0.022850879966276782</v>
      </c>
      <c r="AC6" s="28">
        <f t="shared" si="14"/>
        <v>0.4788508799662763</v>
      </c>
      <c r="AD6" s="8">
        <f t="shared" si="15"/>
        <v>954.9675214079451</v>
      </c>
      <c r="AE6" s="16">
        <f t="shared" si="0"/>
        <v>0.3244889872483929</v>
      </c>
      <c r="AF6" s="17">
        <f t="shared" si="1"/>
        <v>647.1251423795976</v>
      </c>
      <c r="AG6" s="28">
        <v>0.1169999999999991</v>
      </c>
      <c r="AH6" s="28">
        <v>0.0893394298095022</v>
      </c>
      <c r="AI6" s="28">
        <f t="shared" si="16"/>
        <v>0.20633942980950132</v>
      </c>
      <c r="AJ6" s="8">
        <f t="shared" si="17"/>
        <v>411.5006614747904</v>
      </c>
      <c r="AK6" s="28">
        <v>0.1169999999999991</v>
      </c>
      <c r="AL6" s="24">
        <v>0.020061880366287227</v>
      </c>
      <c r="AM6" s="28">
        <f t="shared" si="18"/>
        <v>0.13706188036628633</v>
      </c>
      <c r="AN6" s="8">
        <f t="shared" si="19"/>
        <v>273.3411373956812</v>
      </c>
      <c r="AO6" s="33">
        <f t="shared" si="20"/>
        <v>0.06927754944321499</v>
      </c>
      <c r="AP6" s="38">
        <f t="shared" si="21"/>
        <v>138.1595240791092</v>
      </c>
      <c r="AQ6" s="40">
        <f t="shared" si="22"/>
        <v>1.3216940316858117</v>
      </c>
      <c r="AR6" s="39">
        <f t="shared" si="23"/>
        <v>2635.841190450698</v>
      </c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ht="15.75">
      <c r="A7" s="10" t="s">
        <v>6</v>
      </c>
      <c r="B7" s="12">
        <v>59.8</v>
      </c>
      <c r="C7" s="19">
        <v>1.2560000000000002</v>
      </c>
      <c r="D7" s="19">
        <v>0.8901202796220185</v>
      </c>
      <c r="E7" s="19">
        <v>2.1461202796220187</v>
      </c>
      <c r="F7" s="9">
        <f t="shared" si="2"/>
        <v>4279.986212447396</v>
      </c>
      <c r="G7" s="23">
        <v>1.2560000000000002</v>
      </c>
      <c r="H7" s="24">
        <v>0.020922752660975933</v>
      </c>
      <c r="I7" s="23">
        <f t="shared" si="3"/>
        <v>1.276922752660976</v>
      </c>
      <c r="J7" s="10">
        <f>I7*C1</f>
        <v>2546.554276404258</v>
      </c>
      <c r="K7" s="16">
        <f t="shared" si="4"/>
        <v>0.8691975269610426</v>
      </c>
      <c r="L7" s="17">
        <f t="shared" si="5"/>
        <v>1733.4319360431377</v>
      </c>
      <c r="M7" s="28">
        <v>0.9850000000000013</v>
      </c>
      <c r="N7" s="28">
        <v>0.9507458460673764</v>
      </c>
      <c r="O7" s="28">
        <f t="shared" si="6"/>
        <v>1.9357458460673778</v>
      </c>
      <c r="P7" s="8">
        <f t="shared" si="7"/>
        <v>3860.438583353711</v>
      </c>
      <c r="Q7" s="28">
        <v>0.9850000000000013</v>
      </c>
      <c r="R7" s="24">
        <v>0.018317911968243967</v>
      </c>
      <c r="S7" s="28">
        <f t="shared" si="8"/>
        <v>1.0033179119682454</v>
      </c>
      <c r="T7" s="8">
        <f t="shared" si="9"/>
        <v>2000.906878659152</v>
      </c>
      <c r="U7" s="33">
        <f t="shared" si="10"/>
        <v>0.9324279340991324</v>
      </c>
      <c r="V7" s="17">
        <f t="shared" si="11"/>
        <v>1859.5317046945588</v>
      </c>
      <c r="W7" s="28">
        <v>0.7629999999999999</v>
      </c>
      <c r="X7" s="28">
        <v>0.67438065128043</v>
      </c>
      <c r="Y7" s="28">
        <f t="shared" si="12"/>
        <v>1.43738065128043</v>
      </c>
      <c r="Z7" s="8">
        <f t="shared" si="13"/>
        <v>2866.5538590420483</v>
      </c>
      <c r="AA7" s="28">
        <v>0.7629999999999999</v>
      </c>
      <c r="AB7" s="24">
        <v>0.04436631889556336</v>
      </c>
      <c r="AC7" s="28">
        <f t="shared" si="14"/>
        <v>0.8073663188955633</v>
      </c>
      <c r="AD7" s="8">
        <f t="shared" si="15"/>
        <v>1610.122576110233</v>
      </c>
      <c r="AE7" s="16">
        <f t="shared" si="0"/>
        <v>0.6300143323848666</v>
      </c>
      <c r="AF7" s="17">
        <f t="shared" si="1"/>
        <v>1256.4312829318153</v>
      </c>
      <c r="AG7" s="28">
        <v>0.1659999999999986</v>
      </c>
      <c r="AH7" s="28">
        <v>0.17345772411065685</v>
      </c>
      <c r="AI7" s="28">
        <f t="shared" si="16"/>
        <v>0.33945772411065545</v>
      </c>
      <c r="AJ7" s="8">
        <f t="shared" si="17"/>
        <v>676.9771446166391</v>
      </c>
      <c r="AK7" s="28">
        <v>0.1659999999999986</v>
      </c>
      <c r="AL7" s="24">
        <v>0.03895131317870052</v>
      </c>
      <c r="AM7" s="28">
        <f t="shared" si="18"/>
        <v>0.2049513131786991</v>
      </c>
      <c r="AN7" s="8">
        <f t="shared" si="19"/>
        <v>408.73235435914785</v>
      </c>
      <c r="AO7" s="33">
        <f t="shared" si="20"/>
        <v>0.13450641093195634</v>
      </c>
      <c r="AP7" s="38">
        <f t="shared" si="21"/>
        <v>268.2447902574912</v>
      </c>
      <c r="AQ7" s="40">
        <f t="shared" si="22"/>
        <v>2.5661462043769983</v>
      </c>
      <c r="AR7" s="39">
        <f t="shared" si="23"/>
        <v>5117.639713927003</v>
      </c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ht="15.75">
      <c r="A8" s="10" t="s">
        <v>7</v>
      </c>
      <c r="B8" s="7">
        <v>59.3</v>
      </c>
      <c r="C8" s="19">
        <v>0.25900000000000034</v>
      </c>
      <c r="D8" s="19">
        <v>0.8826778023676538</v>
      </c>
      <c r="E8" s="19">
        <v>1.1416778023676541</v>
      </c>
      <c r="F8" s="9">
        <f t="shared" si="2"/>
        <v>2276.836624483789</v>
      </c>
      <c r="G8" s="23">
        <v>0.25900000000000034</v>
      </c>
      <c r="H8" s="24">
        <v>0.020747813257456067</v>
      </c>
      <c r="I8" s="23">
        <f t="shared" si="3"/>
        <v>0.2797478132574564</v>
      </c>
      <c r="J8" s="10">
        <f>I8*C1</f>
        <v>557.8982665012127</v>
      </c>
      <c r="K8" s="16">
        <f t="shared" si="4"/>
        <v>0.8619299891101977</v>
      </c>
      <c r="L8" s="17">
        <f t="shared" si="5"/>
        <v>1718.9383579825762</v>
      </c>
      <c r="M8" s="28">
        <v>0.2680000000000007</v>
      </c>
      <c r="N8" s="28">
        <v>0.9427964660835355</v>
      </c>
      <c r="O8" s="28">
        <f t="shared" si="6"/>
        <v>1.2107964660835362</v>
      </c>
      <c r="P8" s="8">
        <f t="shared" si="7"/>
        <v>2414.679284345735</v>
      </c>
      <c r="Q8" s="28">
        <v>0.2680000000000007</v>
      </c>
      <c r="R8" s="24">
        <v>0.018164752169178382</v>
      </c>
      <c r="S8" s="28">
        <f t="shared" si="8"/>
        <v>0.2861647521691791</v>
      </c>
      <c r="T8" s="8">
        <f t="shared" si="9"/>
        <v>570.6955036034722</v>
      </c>
      <c r="U8" s="33">
        <f t="shared" si="10"/>
        <v>0.9246317139143572</v>
      </c>
      <c r="V8" s="17">
        <f t="shared" si="11"/>
        <v>1843.983780742263</v>
      </c>
      <c r="W8" s="28">
        <v>0.09699999999999953</v>
      </c>
      <c r="X8" s="28">
        <v>0.6687420170723997</v>
      </c>
      <c r="Y8" s="28">
        <f t="shared" si="12"/>
        <v>0.7657420170723992</v>
      </c>
      <c r="Z8" s="8">
        <f t="shared" si="13"/>
        <v>1527.111647227315</v>
      </c>
      <c r="AA8" s="28">
        <v>0.09699999999999953</v>
      </c>
      <c r="AB8" s="24">
        <v>0.04399536305195497</v>
      </c>
      <c r="AC8" s="28">
        <f t="shared" si="14"/>
        <v>0.1409953630519545</v>
      </c>
      <c r="AD8" s="8">
        <f t="shared" si="15"/>
        <v>281.18564258088236</v>
      </c>
      <c r="AE8" s="16">
        <f t="shared" si="0"/>
        <v>0.6247466540204447</v>
      </c>
      <c r="AF8" s="17">
        <f t="shared" si="1"/>
        <v>1245.9260046464326</v>
      </c>
      <c r="AG8" s="28">
        <v>0</v>
      </c>
      <c r="AH8" s="21">
        <v>0.17200740869167144</v>
      </c>
      <c r="AI8" s="28">
        <f t="shared" si="16"/>
        <v>0.17200740869167144</v>
      </c>
      <c r="AJ8" s="8">
        <f t="shared" si="17"/>
        <v>343.03265507971344</v>
      </c>
      <c r="AK8" s="28">
        <v>0</v>
      </c>
      <c r="AL8" s="24">
        <v>0.03862563330262443</v>
      </c>
      <c r="AM8" s="28">
        <f t="shared" si="18"/>
        <v>0.03862563330262443</v>
      </c>
      <c r="AN8" s="8">
        <f t="shared" si="19"/>
        <v>77.03071423909088</v>
      </c>
      <c r="AO8" s="33">
        <f t="shared" si="20"/>
        <v>0.133381775389047</v>
      </c>
      <c r="AP8" s="38">
        <f t="shared" si="21"/>
        <v>266.0019408406225</v>
      </c>
      <c r="AQ8" s="40">
        <f t="shared" si="22"/>
        <v>2.544690132434047</v>
      </c>
      <c r="AR8" s="39">
        <f t="shared" si="23"/>
        <v>5074.850084211894</v>
      </c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68" ht="15.75">
      <c r="A9" s="11" t="s">
        <v>8</v>
      </c>
      <c r="B9" s="7">
        <v>30.9</v>
      </c>
      <c r="C9" s="19">
        <v>0.4270000000000005</v>
      </c>
      <c r="D9" s="19">
        <v>0.4599450943197386</v>
      </c>
      <c r="E9" s="19">
        <v>0.8869450943197391</v>
      </c>
      <c r="F9" s="9">
        <f t="shared" si="2"/>
        <v>1768.8257321509125</v>
      </c>
      <c r="G9" s="23">
        <v>0.4270000000000005</v>
      </c>
      <c r="H9" s="24">
        <v>0.010811255137527698</v>
      </c>
      <c r="I9" s="23">
        <f t="shared" si="3"/>
        <v>0.43781125513752817</v>
      </c>
      <c r="J9" s="10">
        <f>I9*C1</f>
        <v>873.122608008221</v>
      </c>
      <c r="K9" s="16">
        <f t="shared" si="4"/>
        <v>0.44913383918221095</v>
      </c>
      <c r="L9" s="17">
        <f t="shared" si="5"/>
        <v>895.7031241426914</v>
      </c>
      <c r="M9" s="28">
        <v>0.4559999999999995</v>
      </c>
      <c r="N9" s="28">
        <v>0.4912716830013701</v>
      </c>
      <c r="O9" s="28">
        <f t="shared" si="6"/>
        <v>0.9472716830013697</v>
      </c>
      <c r="P9" s="8">
        <f t="shared" si="7"/>
        <v>1889.1344446928015</v>
      </c>
      <c r="Q9" s="28">
        <v>0.4559999999999995</v>
      </c>
      <c r="R9" s="31">
        <v>0.009465275582253152</v>
      </c>
      <c r="S9" s="28">
        <f t="shared" si="8"/>
        <v>0.46546527558225265</v>
      </c>
      <c r="T9" s="8">
        <f t="shared" si="9"/>
        <v>928.2727444409306</v>
      </c>
      <c r="U9" s="33">
        <f t="shared" si="10"/>
        <v>0.481806407419117</v>
      </c>
      <c r="V9" s="17">
        <f t="shared" si="11"/>
        <v>960.8617002518708</v>
      </c>
      <c r="W9" s="28">
        <v>0.3810000000000002</v>
      </c>
      <c r="X9" s="28">
        <v>0.3484675940562757</v>
      </c>
      <c r="Y9" s="28">
        <f t="shared" si="12"/>
        <v>0.7294675940562759</v>
      </c>
      <c r="Z9" s="8">
        <f t="shared" si="13"/>
        <v>1454.7699281504904</v>
      </c>
      <c r="AA9" s="28">
        <v>0.3810000000000002</v>
      </c>
      <c r="AB9" s="31">
        <v>0.02292507113499846</v>
      </c>
      <c r="AC9" s="28">
        <f t="shared" si="14"/>
        <v>0.4039250711349987</v>
      </c>
      <c r="AD9" s="8">
        <f t="shared" si="15"/>
        <v>805.5437301138165</v>
      </c>
      <c r="AE9" s="16">
        <f t="shared" si="0"/>
        <v>0.3255425229212772</v>
      </c>
      <c r="AF9" s="17">
        <f t="shared" si="1"/>
        <v>649.2261980366738</v>
      </c>
      <c r="AG9" s="28">
        <v>0.08800000000000008</v>
      </c>
      <c r="AH9" s="28">
        <v>0.08962949289329929</v>
      </c>
      <c r="AI9" s="28">
        <f t="shared" si="16"/>
        <v>0.17762949289329938</v>
      </c>
      <c r="AJ9" s="8">
        <f t="shared" si="17"/>
        <v>354.244721382178</v>
      </c>
      <c r="AK9" s="28">
        <v>0.08800000000000008</v>
      </c>
      <c r="AL9" s="31">
        <v>0.020127016341502442</v>
      </c>
      <c r="AM9" s="28">
        <f t="shared" si="18"/>
        <v>0.10812701634150251</v>
      </c>
      <c r="AN9" s="8">
        <f t="shared" si="19"/>
        <v>215.63662741969503</v>
      </c>
      <c r="AO9" s="33">
        <f t="shared" si="20"/>
        <v>0.06950247655179687</v>
      </c>
      <c r="AP9" s="38">
        <f t="shared" si="21"/>
        <v>138.60809396248297</v>
      </c>
      <c r="AQ9" s="40">
        <f t="shared" si="22"/>
        <v>1.325985246074402</v>
      </c>
      <c r="AR9" s="39">
        <f t="shared" si="23"/>
        <v>2644.3991163937194</v>
      </c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68" ht="15.75">
      <c r="A10" s="10" t="s">
        <v>9</v>
      </c>
      <c r="B10" s="7">
        <v>31</v>
      </c>
      <c r="C10" s="19">
        <v>0.5120000000000005</v>
      </c>
      <c r="D10" s="19">
        <v>0.4614335897706116</v>
      </c>
      <c r="E10" s="19">
        <v>0.9734335897706121</v>
      </c>
      <c r="F10" s="9">
        <f t="shared" si="2"/>
        <v>1941.308873743634</v>
      </c>
      <c r="G10" s="23">
        <v>0.5120000000000005</v>
      </c>
      <c r="H10" s="24">
        <v>0.010846243018231672</v>
      </c>
      <c r="I10" s="23">
        <f t="shared" si="3"/>
        <v>0.5228462430182321</v>
      </c>
      <c r="J10" s="10">
        <f>I10*C1</f>
        <v>1042.70703398883</v>
      </c>
      <c r="K10" s="16">
        <f t="shared" si="4"/>
        <v>0.45058734675238</v>
      </c>
      <c r="L10" s="17">
        <f t="shared" si="5"/>
        <v>898.6018397548039</v>
      </c>
      <c r="M10" s="28">
        <v>0.5229999999999997</v>
      </c>
      <c r="N10" s="28">
        <v>0.4928615589981383</v>
      </c>
      <c r="O10" s="28">
        <f t="shared" si="6"/>
        <v>1.0158615589981381</v>
      </c>
      <c r="P10" s="8">
        <f t="shared" si="7"/>
        <v>2025.9225484943968</v>
      </c>
      <c r="Q10" s="28">
        <v>0.5229999999999997</v>
      </c>
      <c r="R10" s="24">
        <v>0.00949590754206627</v>
      </c>
      <c r="S10" s="28">
        <f t="shared" si="8"/>
        <v>0.532495907542066</v>
      </c>
      <c r="T10" s="8">
        <f t="shared" si="9"/>
        <v>1061.9512634520668</v>
      </c>
      <c r="U10" s="33">
        <f t="shared" si="10"/>
        <v>0.48336565145607213</v>
      </c>
      <c r="V10" s="17">
        <f t="shared" si="11"/>
        <v>963.97128504233</v>
      </c>
      <c r="W10" s="28">
        <v>0.5030000000000001</v>
      </c>
      <c r="X10" s="28">
        <v>0.3495953208978818</v>
      </c>
      <c r="Y10" s="28">
        <f t="shared" si="12"/>
        <v>0.8525953208978819</v>
      </c>
      <c r="Z10" s="8">
        <f t="shared" si="13"/>
        <v>1700.3223225134368</v>
      </c>
      <c r="AA10" s="28">
        <v>0.5030000000000001</v>
      </c>
      <c r="AB10" s="24">
        <v>0.02299926230372014</v>
      </c>
      <c r="AC10" s="28">
        <f t="shared" si="14"/>
        <v>0.5259992623037203</v>
      </c>
      <c r="AD10" s="8">
        <f t="shared" si="15"/>
        <v>1048.9950688196864</v>
      </c>
      <c r="AE10" s="16">
        <f t="shared" si="0"/>
        <v>0.32659605859416163</v>
      </c>
      <c r="AF10" s="17">
        <f t="shared" si="1"/>
        <v>651.3272536937504</v>
      </c>
      <c r="AG10" s="28">
        <v>0.11000000000000121</v>
      </c>
      <c r="AH10" s="28">
        <v>0.08991955597709637</v>
      </c>
      <c r="AI10" s="28">
        <f t="shared" si="16"/>
        <v>0.1999195559770976</v>
      </c>
      <c r="AJ10" s="8">
        <f t="shared" si="17"/>
        <v>398.697571289566</v>
      </c>
      <c r="AK10" s="28">
        <v>0.11000000000000121</v>
      </c>
      <c r="AL10" s="24">
        <v>0.020192152316717664</v>
      </c>
      <c r="AM10" s="28">
        <f t="shared" si="18"/>
        <v>0.13019215231671888</v>
      </c>
      <c r="AN10" s="8">
        <f t="shared" si="19"/>
        <v>259.6409074437093</v>
      </c>
      <c r="AO10" s="33">
        <f t="shared" si="20"/>
        <v>0.06972740366037872</v>
      </c>
      <c r="AP10" s="38">
        <f t="shared" si="21"/>
        <v>139.0566638458567</v>
      </c>
      <c r="AQ10" s="40">
        <f t="shared" si="22"/>
        <v>1.3302764604629926</v>
      </c>
      <c r="AR10" s="39">
        <f t="shared" si="23"/>
        <v>2652.9570423367413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8" ht="15.75">
      <c r="A11" s="8" t="s">
        <v>10</v>
      </c>
      <c r="B11" s="7">
        <v>55.7</v>
      </c>
      <c r="C11" s="19">
        <v>0.5540000000000003</v>
      </c>
      <c r="D11" s="19">
        <v>0.8290919661362279</v>
      </c>
      <c r="E11" s="19">
        <v>1.3830919661362282</v>
      </c>
      <c r="F11" s="9">
        <f t="shared" si="2"/>
        <v>2758.2864771458185</v>
      </c>
      <c r="G11" s="23">
        <v>0.5540000000000003</v>
      </c>
      <c r="H11" s="24">
        <v>0.01948824955211304</v>
      </c>
      <c r="I11" s="23">
        <f t="shared" si="3"/>
        <v>0.5734882495521133</v>
      </c>
      <c r="J11" s="10">
        <f>I11*C1</f>
        <v>1143.7018811992841</v>
      </c>
      <c r="K11" s="16">
        <f t="shared" si="4"/>
        <v>0.8096037165841149</v>
      </c>
      <c r="L11" s="17">
        <f t="shared" si="5"/>
        <v>1614.5845959465344</v>
      </c>
      <c r="M11" s="28">
        <v>0.5820000000000007</v>
      </c>
      <c r="N11" s="28">
        <v>0.8855609301998808</v>
      </c>
      <c r="O11" s="28">
        <f t="shared" si="6"/>
        <v>1.4675609301998815</v>
      </c>
      <c r="P11" s="8">
        <f t="shared" si="7"/>
        <v>2926.742087488322</v>
      </c>
      <c r="Q11" s="28">
        <v>0.5820000000000007</v>
      </c>
      <c r="R11" s="26">
        <v>0.01706200161590617</v>
      </c>
      <c r="S11" s="28">
        <f t="shared" si="8"/>
        <v>0.599062001615907</v>
      </c>
      <c r="T11" s="8">
        <f t="shared" si="9"/>
        <v>1194.703359202587</v>
      </c>
      <c r="U11" s="33">
        <f t="shared" si="10"/>
        <v>0.8684989285839746</v>
      </c>
      <c r="V11" s="17">
        <f t="shared" si="11"/>
        <v>1732.0387282857348</v>
      </c>
      <c r="W11" s="28">
        <v>0.2110000000000003</v>
      </c>
      <c r="X11" s="28">
        <v>0.6281438507745812</v>
      </c>
      <c r="Y11" s="28">
        <f t="shared" si="12"/>
        <v>0.8391438507745815</v>
      </c>
      <c r="Z11" s="8">
        <f t="shared" si="13"/>
        <v>1673.49619016124</v>
      </c>
      <c r="AA11" s="28">
        <v>0.2110000000000003</v>
      </c>
      <c r="AB11" s="26">
        <v>0.04132448097797457</v>
      </c>
      <c r="AC11" s="28">
        <f t="shared" si="14"/>
        <v>0.2523244809779749</v>
      </c>
      <c r="AD11" s="8">
        <f t="shared" si="15"/>
        <v>503.2081891695655</v>
      </c>
      <c r="AE11" s="16">
        <f t="shared" si="0"/>
        <v>0.5868193697966066</v>
      </c>
      <c r="AF11" s="17">
        <f t="shared" si="1"/>
        <v>1170.2880009916746</v>
      </c>
      <c r="AG11" s="28">
        <v>0</v>
      </c>
      <c r="AH11" s="28">
        <v>0.16156513767497638</v>
      </c>
      <c r="AI11" s="28">
        <f t="shared" si="16"/>
        <v>0.16156513767497638</v>
      </c>
      <c r="AJ11" s="8">
        <f t="shared" si="17"/>
        <v>322.2077384138286</v>
      </c>
      <c r="AK11" s="28">
        <v>0</v>
      </c>
      <c r="AL11" s="26">
        <v>0.03628073819487657</v>
      </c>
      <c r="AM11" s="28">
        <f t="shared" si="18"/>
        <v>0.03628073819487657</v>
      </c>
      <c r="AN11" s="8">
        <f t="shared" si="19"/>
        <v>72.35431337466039</v>
      </c>
      <c r="AO11" s="33">
        <f t="shared" si="20"/>
        <v>0.1252843994800998</v>
      </c>
      <c r="AP11" s="38">
        <f t="shared" si="21"/>
        <v>249.85342503916823</v>
      </c>
      <c r="AQ11" s="40">
        <f t="shared" si="22"/>
        <v>2.3902064144447963</v>
      </c>
      <c r="AR11" s="39">
        <f t="shared" si="23"/>
        <v>4766.764750263113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ht="15.75">
      <c r="A12" s="10" t="s">
        <v>11</v>
      </c>
      <c r="B12" s="7">
        <v>77.1</v>
      </c>
      <c r="C12" s="19">
        <v>0.6929999999999996</v>
      </c>
      <c r="D12" s="19">
        <v>1.147629992623037</v>
      </c>
      <c r="E12" s="19">
        <v>1.8406299926230367</v>
      </c>
      <c r="F12" s="9">
        <f t="shared" si="2"/>
        <v>3670.7499879881957</v>
      </c>
      <c r="G12" s="23">
        <v>0.6929999999999996</v>
      </c>
      <c r="H12" s="24">
        <v>0.026975656022763285</v>
      </c>
      <c r="I12" s="23">
        <f t="shared" si="3"/>
        <v>0.7199756560227629</v>
      </c>
      <c r="J12" s="10">
        <f>I12*C1</f>
        <v>1435.8402510496358</v>
      </c>
      <c r="K12" s="16">
        <f t="shared" si="4"/>
        <v>1.120654336600274</v>
      </c>
      <c r="L12" s="17">
        <f t="shared" si="5"/>
        <v>2234.90973693856</v>
      </c>
      <c r="M12" s="23">
        <v>0.9630000000000001</v>
      </c>
      <c r="N12" s="23">
        <v>1.225794393508273</v>
      </c>
      <c r="O12" s="28">
        <f t="shared" si="6"/>
        <v>2.1887943935082728</v>
      </c>
      <c r="P12" s="8">
        <f t="shared" si="7"/>
        <v>4365.090771029613</v>
      </c>
      <c r="Q12" s="28">
        <v>0.9630000000000001</v>
      </c>
      <c r="R12" s="24">
        <v>0.023617241015913205</v>
      </c>
      <c r="S12" s="28">
        <f t="shared" si="8"/>
        <v>0.9866172410159133</v>
      </c>
      <c r="T12" s="8">
        <f t="shared" si="9"/>
        <v>1967.6008975856257</v>
      </c>
      <c r="U12" s="33">
        <f t="shared" si="10"/>
        <v>1.2021771524923595</v>
      </c>
      <c r="V12" s="17">
        <f t="shared" si="11"/>
        <v>2397.4898734439876</v>
      </c>
      <c r="W12" s="23">
        <v>0.7629999999999999</v>
      </c>
      <c r="X12" s="23">
        <v>0.8694773948782801</v>
      </c>
      <c r="Y12" s="28">
        <f t="shared" si="12"/>
        <v>1.63247739487828</v>
      </c>
      <c r="Z12" s="8">
        <f t="shared" si="13"/>
        <v>3255.633343831805</v>
      </c>
      <c r="AA12" s="28">
        <v>0.7629999999999999</v>
      </c>
      <c r="AB12" s="24">
        <v>0.057201391084413626</v>
      </c>
      <c r="AC12" s="28">
        <f t="shared" si="14"/>
        <v>0.8202013910844135</v>
      </c>
      <c r="AD12" s="8">
        <f t="shared" si="15"/>
        <v>1635.7194322257349</v>
      </c>
      <c r="AE12" s="16">
        <f t="shared" si="0"/>
        <v>0.8122760037938666</v>
      </c>
      <c r="AF12" s="17">
        <f t="shared" si="1"/>
        <v>1619.9139116060703</v>
      </c>
      <c r="AG12" s="23">
        <v>0.1200000000000001</v>
      </c>
      <c r="AH12" s="23">
        <v>0.22363863760755257</v>
      </c>
      <c r="AI12" s="28">
        <f t="shared" si="16"/>
        <v>0.34363863760755264</v>
      </c>
      <c r="AJ12" s="8">
        <f t="shared" si="17"/>
        <v>685.3150985943662</v>
      </c>
      <c r="AK12" s="28">
        <v>0.1200000000000001</v>
      </c>
      <c r="AL12" s="24">
        <v>0.05021983689093328</v>
      </c>
      <c r="AM12" s="28">
        <f t="shared" si="18"/>
        <v>0.1702198368909334</v>
      </c>
      <c r="AN12" s="8">
        <f t="shared" si="19"/>
        <v>339.46771851321955</v>
      </c>
      <c r="AO12" s="33">
        <f t="shared" si="20"/>
        <v>0.17341880071661925</v>
      </c>
      <c r="AP12" s="38">
        <f t="shared" si="21"/>
        <v>345.84738008114664</v>
      </c>
      <c r="AQ12" s="40">
        <f t="shared" si="22"/>
        <v>3.3085262936031192</v>
      </c>
      <c r="AR12" s="39">
        <f t="shared" si="23"/>
        <v>6598.160902069765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ht="15.75">
      <c r="A13" s="8" t="s">
        <v>12</v>
      </c>
      <c r="B13" s="7">
        <v>59.1</v>
      </c>
      <c r="C13" s="19">
        <v>0.8420000000000005</v>
      </c>
      <c r="D13" s="19">
        <v>0.879700811465908</v>
      </c>
      <c r="E13" s="19">
        <v>1.7217008114659085</v>
      </c>
      <c r="F13" s="9">
        <f t="shared" si="2"/>
        <v>3433.5707112983464</v>
      </c>
      <c r="G13" s="23">
        <v>0.8420000000000005</v>
      </c>
      <c r="H13" s="24">
        <v>0.020677837496048124</v>
      </c>
      <c r="I13" s="23">
        <f t="shared" si="3"/>
        <v>0.8626778374960486</v>
      </c>
      <c r="J13" s="10">
        <f>I13*C1</f>
        <v>1720.429784539995</v>
      </c>
      <c r="K13" s="16">
        <f t="shared" si="4"/>
        <v>0.8590229739698598</v>
      </c>
      <c r="L13" s="17">
        <f t="shared" si="5"/>
        <v>1713.1409267583515</v>
      </c>
      <c r="M13" s="28">
        <v>0.8649999999999984</v>
      </c>
      <c r="N13" s="28">
        <v>0.9396167140899991</v>
      </c>
      <c r="O13" s="28">
        <f t="shared" si="6"/>
        <v>1.8046167140899976</v>
      </c>
      <c r="P13" s="8">
        <f t="shared" si="7"/>
        <v>3598.929066742541</v>
      </c>
      <c r="Q13" s="28">
        <v>0.8649999999999984</v>
      </c>
      <c r="R13" s="26">
        <v>0.018103488249552147</v>
      </c>
      <c r="S13" s="28">
        <f t="shared" si="8"/>
        <v>0.8831034882495505</v>
      </c>
      <c r="T13" s="8">
        <f t="shared" si="9"/>
        <v>1761.164455581196</v>
      </c>
      <c r="U13" s="33">
        <f t="shared" si="10"/>
        <v>0.921513225840447</v>
      </c>
      <c r="V13" s="17">
        <f t="shared" si="11"/>
        <v>1837.764611161345</v>
      </c>
      <c r="W13" s="28">
        <v>0.8190000000000008</v>
      </c>
      <c r="X13" s="28">
        <v>0.6664865633891875</v>
      </c>
      <c r="Y13" s="28">
        <f t="shared" si="12"/>
        <v>1.4854865633891885</v>
      </c>
      <c r="Z13" s="8">
        <f t="shared" si="13"/>
        <v>2962.4909985014247</v>
      </c>
      <c r="AA13" s="28">
        <v>0.8190000000000008</v>
      </c>
      <c r="AB13" s="26">
        <v>0.04384698071451162</v>
      </c>
      <c r="AC13" s="28">
        <f t="shared" si="14"/>
        <v>0.8628469807145125</v>
      </c>
      <c r="AD13" s="8">
        <f t="shared" si="15"/>
        <v>1720.767105169145</v>
      </c>
      <c r="AE13" s="16">
        <f t="shared" si="0"/>
        <v>0.622639582674676</v>
      </c>
      <c r="AF13" s="17">
        <f t="shared" si="1"/>
        <v>1241.7238933322797</v>
      </c>
      <c r="AG13" s="28">
        <v>0.20800000000000018</v>
      </c>
      <c r="AH13" s="28">
        <v>0.17142728252407727</v>
      </c>
      <c r="AI13" s="28">
        <f t="shared" si="16"/>
        <v>0.3794272825240774</v>
      </c>
      <c r="AJ13" s="8">
        <f t="shared" si="17"/>
        <v>756.6880352649423</v>
      </c>
      <c r="AK13" s="28">
        <v>0.20800000000000018</v>
      </c>
      <c r="AL13" s="26">
        <v>0.038495361352193995</v>
      </c>
      <c r="AM13" s="28">
        <f t="shared" si="18"/>
        <v>0.2464953613521942</v>
      </c>
      <c r="AN13" s="8">
        <f t="shared" si="19"/>
        <v>491.58323419106733</v>
      </c>
      <c r="AO13" s="33">
        <f t="shared" si="20"/>
        <v>0.13293192117188324</v>
      </c>
      <c r="AP13" s="38">
        <f t="shared" si="21"/>
        <v>265.10480107387497</v>
      </c>
      <c r="AQ13" s="40">
        <f t="shared" si="22"/>
        <v>2.536107703656866</v>
      </c>
      <c r="AR13" s="39">
        <f t="shared" si="23"/>
        <v>5057.734232325852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ht="15.75">
      <c r="A14" s="8" t="s">
        <v>13</v>
      </c>
      <c r="B14" s="7">
        <v>31.1</v>
      </c>
      <c r="C14" s="19">
        <v>0.4119999999999999</v>
      </c>
      <c r="D14" s="19">
        <v>0.46292208522148454</v>
      </c>
      <c r="E14" s="19">
        <v>0.8749220852214845</v>
      </c>
      <c r="F14" s="9">
        <f t="shared" si="2"/>
        <v>1744.8483653363544</v>
      </c>
      <c r="G14" s="23">
        <v>0.4119999999999999</v>
      </c>
      <c r="H14" s="24">
        <v>0.010881230898935645</v>
      </c>
      <c r="I14" s="23">
        <f t="shared" si="3"/>
        <v>0.4228812308989356</v>
      </c>
      <c r="J14" s="10">
        <f>I14*C1</f>
        <v>843.3478099694382</v>
      </c>
      <c r="K14" s="16">
        <f t="shared" si="4"/>
        <v>0.4520408543225489</v>
      </c>
      <c r="L14" s="17">
        <f t="shared" si="5"/>
        <v>901.5005553669162</v>
      </c>
      <c r="M14" s="28">
        <v>0.43100000000000005</v>
      </c>
      <c r="N14" s="28">
        <v>0.4944514349949065</v>
      </c>
      <c r="O14" s="28">
        <f t="shared" si="6"/>
        <v>0.9254514349949066</v>
      </c>
      <c r="P14" s="8">
        <f t="shared" si="7"/>
        <v>1845.6185422959923</v>
      </c>
      <c r="Q14" s="28">
        <v>0.43100000000000005</v>
      </c>
      <c r="R14" s="26">
        <v>0.009526539501879388</v>
      </c>
      <c r="S14" s="28">
        <f t="shared" si="8"/>
        <v>0.4405265395018794</v>
      </c>
      <c r="T14" s="8">
        <f t="shared" si="9"/>
        <v>878.5376724632031</v>
      </c>
      <c r="U14" s="33">
        <f t="shared" si="10"/>
        <v>0.48492489549302714</v>
      </c>
      <c r="V14" s="17">
        <f t="shared" si="11"/>
        <v>967.0808698327892</v>
      </c>
      <c r="W14" s="28">
        <v>0.4009999999999998</v>
      </c>
      <c r="X14" s="28">
        <v>0.35072304773948787</v>
      </c>
      <c r="Y14" s="28">
        <f t="shared" si="12"/>
        <v>0.7517230477394876</v>
      </c>
      <c r="Z14" s="8">
        <f t="shared" si="13"/>
        <v>1499.1537568763827</v>
      </c>
      <c r="AA14" s="28">
        <v>0.4009999999999998</v>
      </c>
      <c r="AB14" s="26">
        <v>0.023073453472441816</v>
      </c>
      <c r="AC14" s="28">
        <f t="shared" si="14"/>
        <v>0.42407345347244163</v>
      </c>
      <c r="AD14" s="8">
        <f t="shared" si="15"/>
        <v>845.7254475255556</v>
      </c>
      <c r="AE14" s="16">
        <f t="shared" si="0"/>
        <v>0.327649594267046</v>
      </c>
      <c r="AF14" s="17">
        <f t="shared" si="1"/>
        <v>653.428309350827</v>
      </c>
      <c r="AG14" s="28">
        <v>0.08899999999999952</v>
      </c>
      <c r="AH14" s="28">
        <v>0.09020961906089346</v>
      </c>
      <c r="AI14" s="28">
        <f t="shared" si="16"/>
        <v>0.179209619060893</v>
      </c>
      <c r="AJ14" s="8">
        <f t="shared" si="17"/>
        <v>357.3959511969483</v>
      </c>
      <c r="AK14" s="28">
        <v>0.08899999999999952</v>
      </c>
      <c r="AL14" s="26">
        <v>0.020257288291932882</v>
      </c>
      <c r="AM14" s="28">
        <f t="shared" si="18"/>
        <v>0.1092572882919324</v>
      </c>
      <c r="AN14" s="8">
        <f t="shared" si="19"/>
        <v>217.89071746771788</v>
      </c>
      <c r="AO14" s="33">
        <f t="shared" si="20"/>
        <v>0.0699523307689606</v>
      </c>
      <c r="AP14" s="38">
        <f t="shared" si="21"/>
        <v>139.50523372923044</v>
      </c>
      <c r="AQ14" s="40">
        <f t="shared" si="22"/>
        <v>1.3345676748515827</v>
      </c>
      <c r="AR14" s="39">
        <f t="shared" si="23"/>
        <v>2661.514968279763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ht="15.75">
      <c r="A15" s="11" t="s">
        <v>14</v>
      </c>
      <c r="B15" s="7">
        <v>31</v>
      </c>
      <c r="C15" s="19">
        <v>0.4349999999999996</v>
      </c>
      <c r="D15" s="19">
        <v>0.4614335897706116</v>
      </c>
      <c r="E15" s="19">
        <v>0.8964335897706113</v>
      </c>
      <c r="F15" s="9">
        <f t="shared" si="2"/>
        <v>1787.7485437436324</v>
      </c>
      <c r="G15" s="23">
        <v>0.4349999999999996</v>
      </c>
      <c r="H15" s="24">
        <v>0.010846243018231672</v>
      </c>
      <c r="I15" s="23">
        <f t="shared" si="3"/>
        <v>0.4458462430182313</v>
      </c>
      <c r="J15" s="10">
        <f>I15*C1</f>
        <v>889.1467039888284</v>
      </c>
      <c r="K15" s="16">
        <f t="shared" si="4"/>
        <v>0.45058734675238</v>
      </c>
      <c r="L15" s="17">
        <f t="shared" si="5"/>
        <v>898.6018397548039</v>
      </c>
      <c r="M15" s="21">
        <v>0.45599999999999996</v>
      </c>
      <c r="N15" s="21">
        <v>0.4928615589981383</v>
      </c>
      <c r="O15" s="28">
        <f t="shared" si="6"/>
        <v>0.9488615589981383</v>
      </c>
      <c r="P15" s="8">
        <f t="shared" si="7"/>
        <v>1892.3051184943972</v>
      </c>
      <c r="Q15" s="28">
        <v>0.45599999999999996</v>
      </c>
      <c r="R15" s="31">
        <v>0.00949590754206627</v>
      </c>
      <c r="S15" s="28">
        <f t="shared" si="8"/>
        <v>0.4654959075420662</v>
      </c>
      <c r="T15" s="8">
        <f t="shared" si="9"/>
        <v>928.3338334520672</v>
      </c>
      <c r="U15" s="33">
        <f t="shared" si="10"/>
        <v>0.4833656514560721</v>
      </c>
      <c r="V15" s="17">
        <f t="shared" si="11"/>
        <v>963.97128504233</v>
      </c>
      <c r="W15" s="21">
        <v>0.3770000000000002</v>
      </c>
      <c r="X15" s="21">
        <v>0.3495953208978818</v>
      </c>
      <c r="Y15" s="28">
        <f t="shared" si="12"/>
        <v>0.726595320897882</v>
      </c>
      <c r="Z15" s="8">
        <f t="shared" si="13"/>
        <v>1449.041782513437</v>
      </c>
      <c r="AA15" s="28">
        <v>0.3770000000000002</v>
      </c>
      <c r="AB15" s="31">
        <v>0.02299926230372014</v>
      </c>
      <c r="AC15" s="28">
        <f t="shared" si="14"/>
        <v>0.39999926230372035</v>
      </c>
      <c r="AD15" s="8">
        <f t="shared" si="15"/>
        <v>797.7145288196864</v>
      </c>
      <c r="AE15" s="16">
        <f t="shared" si="0"/>
        <v>0.3265960585941617</v>
      </c>
      <c r="AF15" s="17">
        <f t="shared" si="1"/>
        <v>651.3272536937507</v>
      </c>
      <c r="AG15" s="21">
        <v>0.0519999999999996</v>
      </c>
      <c r="AH15" s="21">
        <v>0.08991955597709637</v>
      </c>
      <c r="AI15" s="28">
        <f t="shared" si="16"/>
        <v>0.141919555977096</v>
      </c>
      <c r="AJ15" s="8">
        <f t="shared" si="17"/>
        <v>283.02875128956276</v>
      </c>
      <c r="AK15" s="28">
        <v>0.0519999999999996</v>
      </c>
      <c r="AL15" s="31">
        <v>0.020192152316717664</v>
      </c>
      <c r="AM15" s="28">
        <f t="shared" si="18"/>
        <v>0.07219215231671727</v>
      </c>
      <c r="AN15" s="8">
        <f t="shared" si="19"/>
        <v>143.9720874437061</v>
      </c>
      <c r="AO15" s="33">
        <f t="shared" si="20"/>
        <v>0.06972740366037872</v>
      </c>
      <c r="AP15" s="38">
        <f t="shared" si="21"/>
        <v>139.05666384585666</v>
      </c>
      <c r="AQ15" s="40">
        <f t="shared" si="22"/>
        <v>1.3302764604629924</v>
      </c>
      <c r="AR15" s="39">
        <f t="shared" si="23"/>
        <v>2652.9570423367413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ht="15.75">
      <c r="A16" s="8" t="s">
        <v>15</v>
      </c>
      <c r="B16" s="7">
        <v>55.7</v>
      </c>
      <c r="C16" s="19">
        <v>0.8819999999999997</v>
      </c>
      <c r="D16" s="19">
        <v>0.8290919661362279</v>
      </c>
      <c r="E16" s="19">
        <v>1.7110919661362276</v>
      </c>
      <c r="F16" s="9">
        <f t="shared" si="2"/>
        <v>3412.413597145817</v>
      </c>
      <c r="G16" s="23">
        <v>0.8819999999999997</v>
      </c>
      <c r="H16" s="24">
        <v>0.01948824955211304</v>
      </c>
      <c r="I16" s="23">
        <f t="shared" si="3"/>
        <v>0.9014882495521127</v>
      </c>
      <c r="J16" s="10">
        <f>I16*C1</f>
        <v>1797.8290011992829</v>
      </c>
      <c r="K16" s="16">
        <f t="shared" si="4"/>
        <v>0.8096037165841149</v>
      </c>
      <c r="L16" s="17">
        <f t="shared" si="5"/>
        <v>1614.5845959465344</v>
      </c>
      <c r="M16" s="28">
        <v>0.8140000000000001</v>
      </c>
      <c r="N16" s="28">
        <v>0.8855609301998808</v>
      </c>
      <c r="O16" s="28">
        <f t="shared" si="6"/>
        <v>1.6995609301998809</v>
      </c>
      <c r="P16" s="8">
        <f t="shared" si="7"/>
        <v>3389.4173674883205</v>
      </c>
      <c r="Q16" s="28">
        <v>0.8140000000000001</v>
      </c>
      <c r="R16" s="26">
        <v>0.01706200161590617</v>
      </c>
      <c r="S16" s="28">
        <f t="shared" si="8"/>
        <v>0.8310620016159063</v>
      </c>
      <c r="T16" s="8">
        <f t="shared" si="9"/>
        <v>1657.3786392025856</v>
      </c>
      <c r="U16" s="33">
        <f t="shared" si="10"/>
        <v>0.8684989285839746</v>
      </c>
      <c r="V16" s="17">
        <f t="shared" si="11"/>
        <v>1732.0387282857348</v>
      </c>
      <c r="W16" s="28">
        <v>0.08900000000000041</v>
      </c>
      <c r="X16" s="28">
        <v>0.6281438507745812</v>
      </c>
      <c r="Y16" s="28">
        <f t="shared" si="12"/>
        <v>0.7171438507745816</v>
      </c>
      <c r="Z16" s="8">
        <f t="shared" si="13"/>
        <v>1430.1928101612405</v>
      </c>
      <c r="AA16" s="28">
        <v>0.08900000000000041</v>
      </c>
      <c r="AB16" s="26">
        <v>0.04132448097797457</v>
      </c>
      <c r="AC16" s="28">
        <f t="shared" si="14"/>
        <v>0.130324480977975</v>
      </c>
      <c r="AD16" s="8">
        <f t="shared" si="15"/>
        <v>259.90480916956574</v>
      </c>
      <c r="AE16" s="16">
        <f t="shared" si="0"/>
        <v>0.5868193697966066</v>
      </c>
      <c r="AF16" s="17">
        <f t="shared" si="1"/>
        <v>1170.2880009916748</v>
      </c>
      <c r="AG16" s="28">
        <v>0</v>
      </c>
      <c r="AH16" s="28">
        <v>0.16156513767497638</v>
      </c>
      <c r="AI16" s="28">
        <f t="shared" si="16"/>
        <v>0.16156513767497638</v>
      </c>
      <c r="AJ16" s="8">
        <f t="shared" si="17"/>
        <v>322.2077384138286</v>
      </c>
      <c r="AK16" s="28">
        <v>0</v>
      </c>
      <c r="AL16" s="26">
        <v>0.03628073819487657</v>
      </c>
      <c r="AM16" s="28">
        <f t="shared" si="18"/>
        <v>0.03628073819487657</v>
      </c>
      <c r="AN16" s="8">
        <f t="shared" si="19"/>
        <v>72.35431337466039</v>
      </c>
      <c r="AO16" s="33">
        <f t="shared" si="20"/>
        <v>0.1252843994800998</v>
      </c>
      <c r="AP16" s="38">
        <f t="shared" si="21"/>
        <v>249.85342503916823</v>
      </c>
      <c r="AQ16" s="40">
        <f t="shared" si="22"/>
        <v>2.3902064144447963</v>
      </c>
      <c r="AR16" s="39">
        <f t="shared" si="23"/>
        <v>4766.764750263113</v>
      </c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ht="15.75">
      <c r="A17" s="8" t="s">
        <v>16</v>
      </c>
      <c r="B17" s="7">
        <v>77.1</v>
      </c>
      <c r="C17" s="19">
        <v>0.6609999999999996</v>
      </c>
      <c r="D17" s="19">
        <v>1.147629992623037</v>
      </c>
      <c r="E17" s="19">
        <v>1.8086299926230367</v>
      </c>
      <c r="F17" s="9">
        <f t="shared" si="2"/>
        <v>3606.932707988196</v>
      </c>
      <c r="G17" s="23">
        <v>0.6609999999999996</v>
      </c>
      <c r="H17" s="24">
        <v>0.026975656022763285</v>
      </c>
      <c r="I17" s="23">
        <f t="shared" si="3"/>
        <v>0.6879756560227629</v>
      </c>
      <c r="J17" s="10">
        <f>I17*C1</f>
        <v>1372.0229710496358</v>
      </c>
      <c r="K17" s="16">
        <f t="shared" si="4"/>
        <v>1.120654336600274</v>
      </c>
      <c r="L17" s="17">
        <f t="shared" si="5"/>
        <v>2234.90973693856</v>
      </c>
      <c r="M17" s="28">
        <v>0.6940000000000008</v>
      </c>
      <c r="N17" s="28">
        <v>1.225794393508273</v>
      </c>
      <c r="O17" s="28">
        <f t="shared" si="6"/>
        <v>1.9197943935082737</v>
      </c>
      <c r="P17" s="8">
        <f t="shared" si="7"/>
        <v>3828.626761029615</v>
      </c>
      <c r="Q17" s="28">
        <v>0.6940000000000008</v>
      </c>
      <c r="R17" s="26">
        <v>0.023617241015913205</v>
      </c>
      <c r="S17" s="28">
        <f t="shared" si="8"/>
        <v>0.7176172410159141</v>
      </c>
      <c r="T17" s="8">
        <f t="shared" si="9"/>
        <v>1431.1368875856272</v>
      </c>
      <c r="U17" s="33">
        <f t="shared" si="10"/>
        <v>1.2021771524923597</v>
      </c>
      <c r="V17" s="17">
        <f t="shared" si="11"/>
        <v>2397.4898734439876</v>
      </c>
      <c r="W17" s="28">
        <v>0.44599999999999973</v>
      </c>
      <c r="X17" s="28">
        <v>0.8694773948782801</v>
      </c>
      <c r="Y17" s="28">
        <f t="shared" si="12"/>
        <v>1.3154773948782799</v>
      </c>
      <c r="Z17" s="8">
        <f t="shared" si="13"/>
        <v>2623.4434138318047</v>
      </c>
      <c r="AA17" s="28">
        <v>0.44599999999999973</v>
      </c>
      <c r="AB17" s="26">
        <v>0.057201391084413626</v>
      </c>
      <c r="AC17" s="28">
        <f t="shared" si="14"/>
        <v>0.5032013910844133</v>
      </c>
      <c r="AD17" s="8">
        <f t="shared" si="15"/>
        <v>1003.5295022257346</v>
      </c>
      <c r="AE17" s="16">
        <f t="shared" si="0"/>
        <v>0.8122760037938666</v>
      </c>
      <c r="AF17" s="17">
        <f t="shared" si="1"/>
        <v>1619.91391160607</v>
      </c>
      <c r="AG17" s="28">
        <v>0.1349999999999998</v>
      </c>
      <c r="AH17" s="28">
        <v>0.22363863760755257</v>
      </c>
      <c r="AI17" s="28">
        <f t="shared" si="16"/>
        <v>0.3586386376075523</v>
      </c>
      <c r="AJ17" s="8">
        <f t="shared" si="17"/>
        <v>715.2294485943655</v>
      </c>
      <c r="AK17" s="28">
        <v>0.1349999999999998</v>
      </c>
      <c r="AL17" s="26">
        <v>0.05021983689093328</v>
      </c>
      <c r="AM17" s="28">
        <f t="shared" si="18"/>
        <v>0.18521983689093308</v>
      </c>
      <c r="AN17" s="8">
        <f t="shared" si="19"/>
        <v>369.38206851321894</v>
      </c>
      <c r="AO17" s="33">
        <f t="shared" si="20"/>
        <v>0.17341880071661925</v>
      </c>
      <c r="AP17" s="38">
        <f t="shared" si="21"/>
        <v>345.8473800811466</v>
      </c>
      <c r="AQ17" s="40">
        <f t="shared" si="22"/>
        <v>3.3085262936031192</v>
      </c>
      <c r="AR17" s="39">
        <f t="shared" si="23"/>
        <v>6598.160902069763</v>
      </c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8" ht="15.75">
      <c r="A18" s="8" t="s">
        <v>17</v>
      </c>
      <c r="B18" s="7">
        <v>59.2</v>
      </c>
      <c r="C18" s="19">
        <v>0.8019999999999996</v>
      </c>
      <c r="D18" s="19">
        <v>0.8811893069167809</v>
      </c>
      <c r="E18" s="19">
        <v>1.6831893069167805</v>
      </c>
      <c r="F18" s="9">
        <f t="shared" si="2"/>
        <v>3356.767602891066</v>
      </c>
      <c r="G18" s="23">
        <v>0.8019999999999996</v>
      </c>
      <c r="H18" s="24">
        <v>0.020712825376752095</v>
      </c>
      <c r="I18" s="23">
        <f t="shared" si="3"/>
        <v>0.8227128253767517</v>
      </c>
      <c r="J18" s="10">
        <f>I18*C1</f>
        <v>1640.7279605206022</v>
      </c>
      <c r="K18" s="16">
        <f t="shared" si="4"/>
        <v>0.8604764815400288</v>
      </c>
      <c r="L18" s="17">
        <f t="shared" si="5"/>
        <v>1716.0396423704638</v>
      </c>
      <c r="M18" s="28">
        <v>0.8369999999999997</v>
      </c>
      <c r="N18" s="28">
        <v>0.9412065900867674</v>
      </c>
      <c r="O18" s="28">
        <f t="shared" si="6"/>
        <v>1.7782065900867672</v>
      </c>
      <c r="P18" s="8">
        <f t="shared" si="7"/>
        <v>3546.2596205441387</v>
      </c>
      <c r="Q18" s="28">
        <v>0.8369999999999997</v>
      </c>
      <c r="R18" s="26">
        <v>0.018134120209365265</v>
      </c>
      <c r="S18" s="28">
        <f t="shared" si="8"/>
        <v>0.855134120209365</v>
      </c>
      <c r="T18" s="8">
        <f t="shared" si="9"/>
        <v>1705.3854245923344</v>
      </c>
      <c r="U18" s="33">
        <f t="shared" si="10"/>
        <v>0.9230724698774022</v>
      </c>
      <c r="V18" s="17">
        <f t="shared" si="11"/>
        <v>1840.8741959518043</v>
      </c>
      <c r="W18" s="28">
        <v>0.5500000000000007</v>
      </c>
      <c r="X18" s="28">
        <v>0.6676142902307937</v>
      </c>
      <c r="Y18" s="28">
        <f t="shared" si="12"/>
        <v>1.2176142902307943</v>
      </c>
      <c r="Z18" s="8">
        <f t="shared" si="13"/>
        <v>2428.2760028643706</v>
      </c>
      <c r="AA18" s="28">
        <v>0.5500000000000007</v>
      </c>
      <c r="AB18" s="26">
        <v>0.0439211718832333</v>
      </c>
      <c r="AC18" s="28">
        <f t="shared" si="14"/>
        <v>0.593921171883234</v>
      </c>
      <c r="AD18" s="8">
        <f t="shared" si="15"/>
        <v>1184.4510538750146</v>
      </c>
      <c r="AE18" s="16">
        <f t="shared" si="0"/>
        <v>0.6236931183475602</v>
      </c>
      <c r="AF18" s="17">
        <f t="shared" si="1"/>
        <v>1243.824948989356</v>
      </c>
      <c r="AG18" s="28">
        <v>0.17600000000000016</v>
      </c>
      <c r="AH18" s="28">
        <v>0.17171734560787436</v>
      </c>
      <c r="AI18" s="28">
        <f t="shared" si="16"/>
        <v>0.3477173456078745</v>
      </c>
      <c r="AJ18" s="8">
        <f t="shared" si="17"/>
        <v>693.4492251723279</v>
      </c>
      <c r="AK18" s="28">
        <v>0.17600000000000016</v>
      </c>
      <c r="AL18" s="26">
        <v>0.03856049732740922</v>
      </c>
      <c r="AM18" s="28">
        <f t="shared" si="18"/>
        <v>0.21456049732740937</v>
      </c>
      <c r="AN18" s="8">
        <f t="shared" si="19"/>
        <v>427.8958542150792</v>
      </c>
      <c r="AO18" s="33">
        <f t="shared" si="20"/>
        <v>0.13315684828046512</v>
      </c>
      <c r="AP18" s="38">
        <f t="shared" si="21"/>
        <v>265.5533709572487</v>
      </c>
      <c r="AQ18" s="40">
        <f t="shared" si="22"/>
        <v>2.5403989180454563</v>
      </c>
      <c r="AR18" s="39">
        <f t="shared" si="23"/>
        <v>5066.292158268872</v>
      </c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68" ht="15.75">
      <c r="A19" s="10" t="s">
        <v>18</v>
      </c>
      <c r="B19" s="7">
        <v>31.1</v>
      </c>
      <c r="C19" s="19">
        <v>0.3250000000000002</v>
      </c>
      <c r="D19" s="19">
        <v>0.46292208522148454</v>
      </c>
      <c r="E19" s="19">
        <v>0.7879220852214848</v>
      </c>
      <c r="F19" s="9">
        <f t="shared" si="2"/>
        <v>1571.3451353363548</v>
      </c>
      <c r="G19" s="23">
        <v>0.3250000000000002</v>
      </c>
      <c r="H19" s="24">
        <v>0.010881230898935645</v>
      </c>
      <c r="I19" s="23">
        <f t="shared" si="3"/>
        <v>0.33588123089893585</v>
      </c>
      <c r="J19" s="10">
        <f>I19*C1</f>
        <v>669.8445799694388</v>
      </c>
      <c r="K19" s="16">
        <f t="shared" si="4"/>
        <v>0.4520408543225489</v>
      </c>
      <c r="L19" s="17">
        <f t="shared" si="5"/>
        <v>901.500555366916</v>
      </c>
      <c r="M19" s="23">
        <v>0.36099999999999977</v>
      </c>
      <c r="N19" s="23">
        <v>0.4944514349949065</v>
      </c>
      <c r="O19" s="28">
        <f t="shared" si="6"/>
        <v>0.8554514349949063</v>
      </c>
      <c r="P19" s="8">
        <f t="shared" si="7"/>
        <v>1706.0182422959915</v>
      </c>
      <c r="Q19" s="28">
        <v>0.36099999999999977</v>
      </c>
      <c r="R19" s="24">
        <v>0.009526539501879388</v>
      </c>
      <c r="S19" s="28">
        <f t="shared" si="8"/>
        <v>0.37052653950187914</v>
      </c>
      <c r="T19" s="8">
        <f t="shared" si="9"/>
        <v>738.9373724632026</v>
      </c>
      <c r="U19" s="33">
        <f t="shared" si="10"/>
        <v>0.48492489549302714</v>
      </c>
      <c r="V19" s="17">
        <f t="shared" si="11"/>
        <v>967.080869832789</v>
      </c>
      <c r="W19" s="23">
        <v>0.13100000000000023</v>
      </c>
      <c r="X19" s="23">
        <v>0.35072304773948787</v>
      </c>
      <c r="Y19" s="28">
        <f t="shared" si="12"/>
        <v>0.4817230477394881</v>
      </c>
      <c r="Z19" s="8">
        <f t="shared" si="13"/>
        <v>960.6954568763837</v>
      </c>
      <c r="AA19" s="28">
        <v>0.13100000000000023</v>
      </c>
      <c r="AB19" s="24">
        <v>0.023073453472441816</v>
      </c>
      <c r="AC19" s="28">
        <f t="shared" si="14"/>
        <v>0.15407345347244206</v>
      </c>
      <c r="AD19" s="8">
        <f t="shared" si="15"/>
        <v>307.2671475255565</v>
      </c>
      <c r="AE19" s="16">
        <f t="shared" si="0"/>
        <v>0.32764959426704604</v>
      </c>
      <c r="AF19" s="17">
        <f t="shared" si="1"/>
        <v>653.4283093508272</v>
      </c>
      <c r="AG19" s="23">
        <v>0.03999999999999959</v>
      </c>
      <c r="AH19" s="23">
        <v>0.09020961906089346</v>
      </c>
      <c r="AI19" s="28">
        <f t="shared" si="16"/>
        <v>0.13020961906089307</v>
      </c>
      <c r="AJ19" s="8">
        <f t="shared" si="17"/>
        <v>259.6757411969484</v>
      </c>
      <c r="AK19" s="28">
        <v>0.03999999999999959</v>
      </c>
      <c r="AL19" s="24">
        <v>0.020257288291932882</v>
      </c>
      <c r="AM19" s="28">
        <f t="shared" si="18"/>
        <v>0.06025728829193247</v>
      </c>
      <c r="AN19" s="8">
        <f t="shared" si="19"/>
        <v>120.17050746771801</v>
      </c>
      <c r="AO19" s="33">
        <f t="shared" si="20"/>
        <v>0.0699523307689606</v>
      </c>
      <c r="AP19" s="38">
        <f t="shared" si="21"/>
        <v>139.5052337292304</v>
      </c>
      <c r="AQ19" s="40">
        <f t="shared" si="22"/>
        <v>1.334567674851583</v>
      </c>
      <c r="AR19" s="39">
        <f t="shared" si="23"/>
        <v>2661.5149682797623</v>
      </c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8" ht="15.75">
      <c r="A20" s="8" t="s">
        <v>19</v>
      </c>
      <c r="B20" s="7">
        <v>31</v>
      </c>
      <c r="C20" s="19">
        <v>0.30699999999999994</v>
      </c>
      <c r="D20" s="19">
        <v>0.4614335897706116</v>
      </c>
      <c r="E20" s="19">
        <v>0.7684335897706116</v>
      </c>
      <c r="F20" s="9">
        <f t="shared" si="2"/>
        <v>1532.4794237436329</v>
      </c>
      <c r="G20" s="23">
        <v>0.30699999999999994</v>
      </c>
      <c r="H20" s="24">
        <v>0.010846243018231672</v>
      </c>
      <c r="I20" s="23">
        <f t="shared" si="3"/>
        <v>0.3178462430182316</v>
      </c>
      <c r="J20" s="10">
        <f>I20*C1</f>
        <v>633.8775839888291</v>
      </c>
      <c r="K20" s="16">
        <f t="shared" si="4"/>
        <v>0.45058734675238</v>
      </c>
      <c r="L20" s="17">
        <f t="shared" si="5"/>
        <v>898.6018397548038</v>
      </c>
      <c r="M20" s="28">
        <v>0.2650000000000001</v>
      </c>
      <c r="N20" s="28">
        <v>0.4928615589981383</v>
      </c>
      <c r="O20" s="28">
        <f t="shared" si="6"/>
        <v>0.7578615589981385</v>
      </c>
      <c r="P20" s="8">
        <f t="shared" si="7"/>
        <v>1511.3957284943974</v>
      </c>
      <c r="Q20" s="28">
        <v>0.2650000000000001</v>
      </c>
      <c r="R20" s="26">
        <v>0.00949590754206627</v>
      </c>
      <c r="S20" s="28">
        <f t="shared" si="8"/>
        <v>0.2744959075420664</v>
      </c>
      <c r="T20" s="8">
        <f t="shared" si="9"/>
        <v>547.4244434520675</v>
      </c>
      <c r="U20" s="33">
        <f t="shared" si="10"/>
        <v>0.4833656514560721</v>
      </c>
      <c r="V20" s="17">
        <f t="shared" si="11"/>
        <v>963.9712850423299</v>
      </c>
      <c r="W20" s="28">
        <v>0.256</v>
      </c>
      <c r="X20" s="28">
        <v>0.3495953208978818</v>
      </c>
      <c r="Y20" s="28">
        <f t="shared" si="12"/>
        <v>0.6055953208978818</v>
      </c>
      <c r="Z20" s="8">
        <f t="shared" si="13"/>
        <v>1207.7326925134366</v>
      </c>
      <c r="AA20" s="28">
        <v>0.256</v>
      </c>
      <c r="AB20" s="26">
        <v>0.02299926230372014</v>
      </c>
      <c r="AC20" s="28">
        <f t="shared" si="14"/>
        <v>0.27899926230372013</v>
      </c>
      <c r="AD20" s="8">
        <f t="shared" si="15"/>
        <v>556.405438819686</v>
      </c>
      <c r="AE20" s="16">
        <f t="shared" si="0"/>
        <v>0.3265960585941617</v>
      </c>
      <c r="AF20" s="17">
        <f t="shared" si="1"/>
        <v>651.3272536937507</v>
      </c>
      <c r="AG20" s="28">
        <v>0.03499999999999992</v>
      </c>
      <c r="AH20" s="28">
        <v>0.08991955597709637</v>
      </c>
      <c r="AI20" s="28">
        <f t="shared" si="16"/>
        <v>0.1249195559770963</v>
      </c>
      <c r="AJ20" s="8">
        <f t="shared" si="17"/>
        <v>249.12582128956336</v>
      </c>
      <c r="AK20" s="28">
        <v>0.03499999999999992</v>
      </c>
      <c r="AL20" s="26">
        <v>0.020192152316717664</v>
      </c>
      <c r="AM20" s="28">
        <f t="shared" si="18"/>
        <v>0.055192152316717584</v>
      </c>
      <c r="AN20" s="8">
        <f t="shared" si="19"/>
        <v>110.06915744370671</v>
      </c>
      <c r="AO20" s="33">
        <f t="shared" si="20"/>
        <v>0.06972740366037872</v>
      </c>
      <c r="AP20" s="38">
        <f t="shared" si="21"/>
        <v>139.05666384585663</v>
      </c>
      <c r="AQ20" s="40">
        <f t="shared" si="22"/>
        <v>1.3302764604629924</v>
      </c>
      <c r="AR20" s="39">
        <f t="shared" si="23"/>
        <v>2652.9570423367413</v>
      </c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</row>
    <row r="21" spans="1:68" ht="15.75">
      <c r="A21" s="8" t="s">
        <v>20</v>
      </c>
      <c r="B21" s="7">
        <v>55.7</v>
      </c>
      <c r="C21" s="19">
        <v>0.625</v>
      </c>
      <c r="D21" s="19">
        <v>0.8290919661362279</v>
      </c>
      <c r="E21" s="19">
        <v>1.454091966136228</v>
      </c>
      <c r="F21" s="9">
        <f t="shared" si="2"/>
        <v>2899.8810671458177</v>
      </c>
      <c r="G21" s="23">
        <v>0.625</v>
      </c>
      <c r="H21" s="24">
        <v>0.01948824955211304</v>
      </c>
      <c r="I21" s="23">
        <f t="shared" si="3"/>
        <v>0.644488249552113</v>
      </c>
      <c r="J21" s="10">
        <f>I21*C1</f>
        <v>1285.2964711992836</v>
      </c>
      <c r="K21" s="16">
        <f t="shared" si="4"/>
        <v>0.8096037165841149</v>
      </c>
      <c r="L21" s="17">
        <f t="shared" si="5"/>
        <v>1614.5845959465341</v>
      </c>
      <c r="M21" s="28">
        <v>0.7040000000000006</v>
      </c>
      <c r="N21" s="28">
        <v>0.8855609301998808</v>
      </c>
      <c r="O21" s="28">
        <f t="shared" si="6"/>
        <v>1.5895609301998814</v>
      </c>
      <c r="P21" s="8">
        <f t="shared" si="7"/>
        <v>3170.0454674883213</v>
      </c>
      <c r="Q21" s="28">
        <v>0.7040000000000006</v>
      </c>
      <c r="R21" s="26">
        <v>0.01706200161590617</v>
      </c>
      <c r="S21" s="28">
        <f t="shared" si="8"/>
        <v>0.7210620016159068</v>
      </c>
      <c r="T21" s="8">
        <f t="shared" si="9"/>
        <v>1438.006739202587</v>
      </c>
      <c r="U21" s="33">
        <f t="shared" si="10"/>
        <v>0.8684989285839746</v>
      </c>
      <c r="V21" s="17">
        <f t="shared" si="11"/>
        <v>1732.0387282857344</v>
      </c>
      <c r="W21" s="28">
        <v>0.7669999999999995</v>
      </c>
      <c r="X21" s="28">
        <v>0.6281438507745812</v>
      </c>
      <c r="Y21" s="28">
        <f t="shared" si="12"/>
        <v>1.3951438507745806</v>
      </c>
      <c r="Z21" s="8">
        <f t="shared" si="13"/>
        <v>2782.3214301612384</v>
      </c>
      <c r="AA21" s="28">
        <v>0.7669999999999995</v>
      </c>
      <c r="AB21" s="26">
        <v>0.04132448097797457</v>
      </c>
      <c r="AC21" s="28">
        <f t="shared" si="14"/>
        <v>0.808324480977974</v>
      </c>
      <c r="AD21" s="8">
        <f t="shared" si="15"/>
        <v>1612.0334291695638</v>
      </c>
      <c r="AE21" s="16">
        <f t="shared" si="0"/>
        <v>0.5868193697966065</v>
      </c>
      <c r="AF21" s="17">
        <f t="shared" si="1"/>
        <v>1170.2880009916746</v>
      </c>
      <c r="AG21" s="28">
        <v>0.15399999999999991</v>
      </c>
      <c r="AH21" s="28">
        <v>0.16156513767497638</v>
      </c>
      <c r="AI21" s="28">
        <f t="shared" si="16"/>
        <v>0.3155651376749763</v>
      </c>
      <c r="AJ21" s="8">
        <f t="shared" si="17"/>
        <v>629.3283984138285</v>
      </c>
      <c r="AK21" s="28">
        <v>0.15399999999999991</v>
      </c>
      <c r="AL21" s="26">
        <v>0.03628073819487657</v>
      </c>
      <c r="AM21" s="28">
        <f t="shared" si="18"/>
        <v>0.19028073819487648</v>
      </c>
      <c r="AN21" s="8">
        <f t="shared" si="19"/>
        <v>379.47497337466024</v>
      </c>
      <c r="AO21" s="33">
        <f t="shared" si="20"/>
        <v>0.1252843994800998</v>
      </c>
      <c r="AP21" s="38">
        <f t="shared" si="21"/>
        <v>249.85342503916826</v>
      </c>
      <c r="AQ21" s="40">
        <f t="shared" si="22"/>
        <v>2.390206414444796</v>
      </c>
      <c r="AR21" s="39">
        <f t="shared" si="23"/>
        <v>4766.764750263112</v>
      </c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</row>
    <row r="22" spans="1:68" ht="15.75">
      <c r="A22" s="8" t="s">
        <v>21</v>
      </c>
      <c r="B22" s="7">
        <v>77</v>
      </c>
      <c r="C22" s="19">
        <v>0.8840000000000003</v>
      </c>
      <c r="D22" s="19">
        <v>1.1461414971721644</v>
      </c>
      <c r="E22" s="19">
        <v>2.0301414971721647</v>
      </c>
      <c r="F22" s="9">
        <f t="shared" si="2"/>
        <v>4048.6908863954764</v>
      </c>
      <c r="G22" s="23">
        <v>0.8840000000000003</v>
      </c>
      <c r="H22" s="24">
        <v>0.026940668142059313</v>
      </c>
      <c r="I22" s="23">
        <f t="shared" si="3"/>
        <v>0.9109406681420597</v>
      </c>
      <c r="J22" s="10">
        <f>I22*C$1</f>
        <v>1816.6798650690282</v>
      </c>
      <c r="K22" s="16">
        <f t="shared" si="4"/>
        <v>1.1192008290301052</v>
      </c>
      <c r="L22" s="17">
        <f t="shared" si="5"/>
        <v>2232.011021326448</v>
      </c>
      <c r="M22" s="28">
        <v>0.5469999999999997</v>
      </c>
      <c r="N22" s="28">
        <v>1.2242045175115048</v>
      </c>
      <c r="O22" s="28">
        <f t="shared" si="6"/>
        <v>1.7712045175115045</v>
      </c>
      <c r="P22" s="8">
        <f t="shared" si="7"/>
        <v>3532.295457228018</v>
      </c>
      <c r="Q22" s="28">
        <v>0.5469999999999997</v>
      </c>
      <c r="R22" s="26">
        <v>0.02358660905610009</v>
      </c>
      <c r="S22" s="28">
        <f t="shared" si="8"/>
        <v>0.5705866090560998</v>
      </c>
      <c r="T22" s="8">
        <f t="shared" si="9"/>
        <v>1137.9151685744894</v>
      </c>
      <c r="U22" s="33">
        <f t="shared" si="10"/>
        <v>1.2006179084554047</v>
      </c>
      <c r="V22" s="17">
        <f t="shared" si="11"/>
        <v>2394.3802886535286</v>
      </c>
      <c r="W22" s="28">
        <v>0.9279999999999999</v>
      </c>
      <c r="X22" s="28">
        <v>0.8683496680366741</v>
      </c>
      <c r="Y22" s="28">
        <f t="shared" si="12"/>
        <v>1.7963496680366742</v>
      </c>
      <c r="Z22" s="8">
        <f t="shared" si="13"/>
        <v>3582.4421794688587</v>
      </c>
      <c r="AA22" s="28">
        <v>0.9279999999999999</v>
      </c>
      <c r="AB22" s="26">
        <v>0.057127199915691956</v>
      </c>
      <c r="AC22" s="28">
        <f t="shared" si="14"/>
        <v>0.9851271999156919</v>
      </c>
      <c r="AD22" s="8">
        <f t="shared" si="15"/>
        <v>1964.629323519865</v>
      </c>
      <c r="AE22" s="16">
        <f t="shared" si="0"/>
        <v>0.8112224681209823</v>
      </c>
      <c r="AF22" s="17">
        <f t="shared" si="1"/>
        <v>1617.8128559489937</v>
      </c>
      <c r="AG22" s="28">
        <v>0.2320000000000002</v>
      </c>
      <c r="AH22" s="28">
        <v>0.2233485745237555</v>
      </c>
      <c r="AI22" s="28">
        <f t="shared" si="16"/>
        <v>0.4553485745237557</v>
      </c>
      <c r="AJ22" s="8">
        <f t="shared" si="17"/>
        <v>908.0971086869807</v>
      </c>
      <c r="AK22" s="28">
        <v>0.2320000000000002</v>
      </c>
      <c r="AL22" s="26">
        <v>0.05015470091571807</v>
      </c>
      <c r="AM22" s="28">
        <f t="shared" si="18"/>
        <v>0.28215470091571826</v>
      </c>
      <c r="AN22" s="8">
        <f t="shared" si="19"/>
        <v>562.6982984892078</v>
      </c>
      <c r="AO22" s="33">
        <f t="shared" si="20"/>
        <v>0.17319387360803745</v>
      </c>
      <c r="AP22" s="38">
        <f t="shared" si="21"/>
        <v>345.39881019777295</v>
      </c>
      <c r="AQ22" s="40">
        <f t="shared" si="22"/>
        <v>3.3042350792145294</v>
      </c>
      <c r="AR22" s="39">
        <f t="shared" si="23"/>
        <v>6589.602976126743</v>
      </c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</row>
    <row r="23" spans="1:68" ht="15.75">
      <c r="A23" s="8" t="s">
        <v>22</v>
      </c>
      <c r="B23" s="7">
        <v>59.1</v>
      </c>
      <c r="C23" s="19">
        <v>0.3810000000000002</v>
      </c>
      <c r="D23" s="19">
        <v>0.879700811465908</v>
      </c>
      <c r="E23" s="19">
        <v>1.2607008114659082</v>
      </c>
      <c r="F23" s="9">
        <f t="shared" si="2"/>
        <v>2514.203021298346</v>
      </c>
      <c r="G23" s="23">
        <v>0.3810000000000002</v>
      </c>
      <c r="H23" s="24">
        <v>0.020677837496048124</v>
      </c>
      <c r="I23" s="23">
        <f t="shared" si="3"/>
        <v>0.40167783749604835</v>
      </c>
      <c r="J23" s="10">
        <f aca="true" t="shared" si="24" ref="J23:J66">I23*C$1</f>
        <v>801.0620945399943</v>
      </c>
      <c r="K23" s="16">
        <f t="shared" si="4"/>
        <v>0.8590229739698598</v>
      </c>
      <c r="L23" s="17">
        <f t="shared" si="5"/>
        <v>1713.1409267583517</v>
      </c>
      <c r="M23" s="28">
        <v>0.4530000000000003</v>
      </c>
      <c r="N23" s="28">
        <v>0.9396167140899991</v>
      </c>
      <c r="O23" s="28">
        <f t="shared" si="6"/>
        <v>1.3926167140899994</v>
      </c>
      <c r="P23" s="8">
        <f t="shared" si="7"/>
        <v>2777.2815867425447</v>
      </c>
      <c r="Q23" s="28">
        <v>0.4530000000000003</v>
      </c>
      <c r="R23" s="26">
        <v>0.018103488249552147</v>
      </c>
      <c r="S23" s="28">
        <f t="shared" si="8"/>
        <v>0.47110348824955245</v>
      </c>
      <c r="T23" s="8">
        <f t="shared" si="9"/>
        <v>939.5169755812</v>
      </c>
      <c r="U23" s="33">
        <f t="shared" si="10"/>
        <v>0.921513225840447</v>
      </c>
      <c r="V23" s="17">
        <f t="shared" si="11"/>
        <v>1837.7646111613449</v>
      </c>
      <c r="W23" s="28">
        <v>0.18599999999999994</v>
      </c>
      <c r="X23" s="28">
        <v>0.6664865633891875</v>
      </c>
      <c r="Y23" s="28">
        <f t="shared" si="12"/>
        <v>0.8524865633891875</v>
      </c>
      <c r="Z23" s="8">
        <f t="shared" si="13"/>
        <v>1700.1054285014227</v>
      </c>
      <c r="AA23" s="28">
        <v>0.18599999999999994</v>
      </c>
      <c r="AB23" s="26">
        <v>0.04384698071451162</v>
      </c>
      <c r="AC23" s="28">
        <f t="shared" si="14"/>
        <v>0.22984698071451157</v>
      </c>
      <c r="AD23" s="8">
        <f t="shared" si="15"/>
        <v>458.38153516914326</v>
      </c>
      <c r="AE23" s="16">
        <f t="shared" si="0"/>
        <v>0.6226395826746759</v>
      </c>
      <c r="AF23" s="17">
        <f t="shared" si="1"/>
        <v>1241.7238933322794</v>
      </c>
      <c r="AG23" s="28">
        <v>0.027000000000000135</v>
      </c>
      <c r="AH23" s="28">
        <v>0.17142728252407727</v>
      </c>
      <c r="AI23" s="28">
        <f t="shared" si="16"/>
        <v>0.1984272825240774</v>
      </c>
      <c r="AJ23" s="8">
        <f t="shared" si="17"/>
        <v>395.72154526494234</v>
      </c>
      <c r="AK23" s="28">
        <v>0.027000000000000135</v>
      </c>
      <c r="AL23" s="26">
        <v>0.038495361352193995</v>
      </c>
      <c r="AM23" s="28">
        <f t="shared" si="18"/>
        <v>0.06549536135219414</v>
      </c>
      <c r="AN23" s="8">
        <f t="shared" si="19"/>
        <v>130.61674419106726</v>
      </c>
      <c r="AO23" s="33">
        <f t="shared" si="20"/>
        <v>0.13293192117188327</v>
      </c>
      <c r="AP23" s="38">
        <f t="shared" si="21"/>
        <v>265.1048010738751</v>
      </c>
      <c r="AQ23" s="40">
        <f t="shared" si="22"/>
        <v>2.536107703656866</v>
      </c>
      <c r="AR23" s="39">
        <f t="shared" si="23"/>
        <v>5057.734232325851</v>
      </c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68" ht="15.75">
      <c r="A24" s="8" t="s">
        <v>23</v>
      </c>
      <c r="B24" s="7">
        <v>31</v>
      </c>
      <c r="C24" s="19">
        <v>0.4059999999999997</v>
      </c>
      <c r="D24" s="19">
        <v>0.4614335897706116</v>
      </c>
      <c r="E24" s="19">
        <v>0.8674335897706114</v>
      </c>
      <c r="F24" s="9">
        <f t="shared" si="2"/>
        <v>1729.9141337436324</v>
      </c>
      <c r="G24" s="23">
        <v>0.4059999999999997</v>
      </c>
      <c r="H24" s="24">
        <v>0.010846243018231672</v>
      </c>
      <c r="I24" s="23">
        <f t="shared" si="3"/>
        <v>0.41684624301823137</v>
      </c>
      <c r="J24" s="10">
        <f t="shared" si="24"/>
        <v>831.3122939888286</v>
      </c>
      <c r="K24" s="16">
        <f t="shared" si="4"/>
        <v>0.45058734675238</v>
      </c>
      <c r="L24" s="17">
        <f t="shared" si="5"/>
        <v>898.6018397548038</v>
      </c>
      <c r="M24" s="28">
        <v>0.41300000000000026</v>
      </c>
      <c r="N24" s="28">
        <v>0.4928615589981383</v>
      </c>
      <c r="O24" s="28">
        <f t="shared" si="6"/>
        <v>0.9058615589981386</v>
      </c>
      <c r="P24" s="8">
        <f t="shared" si="7"/>
        <v>1806.5506484943978</v>
      </c>
      <c r="Q24" s="28">
        <v>0.41300000000000026</v>
      </c>
      <c r="R24" s="26">
        <v>0.00949590754206627</v>
      </c>
      <c r="S24" s="28">
        <f t="shared" si="8"/>
        <v>0.4224959075420665</v>
      </c>
      <c r="T24" s="8">
        <f t="shared" si="9"/>
        <v>842.5793634520678</v>
      </c>
      <c r="U24" s="33">
        <f t="shared" si="10"/>
        <v>0.4833656514560721</v>
      </c>
      <c r="V24" s="17">
        <f t="shared" si="11"/>
        <v>963.97128504233</v>
      </c>
      <c r="W24" s="28">
        <v>0.3819999999999997</v>
      </c>
      <c r="X24" s="28">
        <v>0.3495953208978818</v>
      </c>
      <c r="Y24" s="28">
        <f t="shared" si="12"/>
        <v>0.7315953208978815</v>
      </c>
      <c r="Z24" s="8">
        <f t="shared" si="13"/>
        <v>1459.0132325134362</v>
      </c>
      <c r="AA24" s="28">
        <v>0.3819999999999997</v>
      </c>
      <c r="AB24" s="26">
        <v>0.02299926230372014</v>
      </c>
      <c r="AC24" s="28">
        <f t="shared" si="14"/>
        <v>0.4049992623037198</v>
      </c>
      <c r="AD24" s="8">
        <f t="shared" si="15"/>
        <v>807.6859788196854</v>
      </c>
      <c r="AE24" s="16">
        <f t="shared" si="0"/>
        <v>0.3265960585941617</v>
      </c>
      <c r="AF24" s="17">
        <f t="shared" si="1"/>
        <v>651.3272536937508</v>
      </c>
      <c r="AG24" s="28">
        <v>0.07800000000000029</v>
      </c>
      <c r="AH24" s="28">
        <v>0.08991955597709637</v>
      </c>
      <c r="AI24" s="28">
        <f t="shared" si="16"/>
        <v>0.16791955597709668</v>
      </c>
      <c r="AJ24" s="8">
        <f t="shared" si="17"/>
        <v>334.8802912895641</v>
      </c>
      <c r="AK24" s="28">
        <v>0.07800000000000029</v>
      </c>
      <c r="AL24" s="26">
        <v>0.020192152316717664</v>
      </c>
      <c r="AM24" s="28">
        <f t="shared" si="18"/>
        <v>0.09819215231671796</v>
      </c>
      <c r="AN24" s="8">
        <f t="shared" si="19"/>
        <v>195.82362744370747</v>
      </c>
      <c r="AO24" s="33">
        <f t="shared" si="20"/>
        <v>0.06972740366037872</v>
      </c>
      <c r="AP24" s="38">
        <f t="shared" si="21"/>
        <v>139.05666384585666</v>
      </c>
      <c r="AQ24" s="40">
        <f t="shared" si="22"/>
        <v>1.3302764604629924</v>
      </c>
      <c r="AR24" s="39">
        <f t="shared" si="23"/>
        <v>2652.9570423367413</v>
      </c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</row>
    <row r="25" spans="1:68" ht="15.75">
      <c r="A25" s="8" t="s">
        <v>24</v>
      </c>
      <c r="B25" s="7">
        <v>31</v>
      </c>
      <c r="C25" s="19">
        <v>0.5100000000000016</v>
      </c>
      <c r="D25" s="19">
        <v>0.4614335897706116</v>
      </c>
      <c r="E25" s="19">
        <v>0.9714335897706132</v>
      </c>
      <c r="F25" s="9">
        <f t="shared" si="2"/>
        <v>1937.3202937436363</v>
      </c>
      <c r="G25" s="23">
        <v>0.5100000000000016</v>
      </c>
      <c r="H25" s="24">
        <v>0.010846243018231672</v>
      </c>
      <c r="I25" s="23">
        <f t="shared" si="3"/>
        <v>0.5208462430182332</v>
      </c>
      <c r="J25" s="10">
        <f t="shared" si="24"/>
        <v>1038.7184539888324</v>
      </c>
      <c r="K25" s="16">
        <f t="shared" si="4"/>
        <v>0.45058734675238</v>
      </c>
      <c r="L25" s="17">
        <f t="shared" si="5"/>
        <v>898.6018397548039</v>
      </c>
      <c r="M25" s="28">
        <v>0.5299999999999994</v>
      </c>
      <c r="N25" s="28">
        <v>0.4928615589981383</v>
      </c>
      <c r="O25" s="28">
        <f t="shared" si="6"/>
        <v>1.0228615589981378</v>
      </c>
      <c r="P25" s="8">
        <f t="shared" si="7"/>
        <v>2039.8825784943963</v>
      </c>
      <c r="Q25" s="28">
        <v>0.5299999999999994</v>
      </c>
      <c r="R25" s="26">
        <v>0.00949590754206627</v>
      </c>
      <c r="S25" s="28">
        <f t="shared" si="8"/>
        <v>0.5394959075420657</v>
      </c>
      <c r="T25" s="8">
        <f t="shared" si="9"/>
        <v>1075.911293452066</v>
      </c>
      <c r="U25" s="33">
        <f t="shared" si="10"/>
        <v>0.48336565145607213</v>
      </c>
      <c r="V25" s="17">
        <f t="shared" si="11"/>
        <v>963.9712850423302</v>
      </c>
      <c r="W25" s="28">
        <v>0.46699999999999964</v>
      </c>
      <c r="X25" s="28">
        <v>0.3495953208978818</v>
      </c>
      <c r="Y25" s="28">
        <f t="shared" si="12"/>
        <v>0.8165953208978814</v>
      </c>
      <c r="Z25" s="8">
        <f t="shared" si="13"/>
        <v>1628.527882513436</v>
      </c>
      <c r="AA25" s="28">
        <v>0.46699999999999964</v>
      </c>
      <c r="AB25" s="26">
        <v>0.02299926230372014</v>
      </c>
      <c r="AC25" s="28">
        <f t="shared" si="14"/>
        <v>0.48999926230371976</v>
      </c>
      <c r="AD25" s="8">
        <f t="shared" si="15"/>
        <v>977.2006288196852</v>
      </c>
      <c r="AE25" s="16">
        <f t="shared" si="0"/>
        <v>0.3265960585941617</v>
      </c>
      <c r="AF25" s="17">
        <f t="shared" si="1"/>
        <v>651.3272536937508</v>
      </c>
      <c r="AG25" s="28">
        <v>0.08300000000000018</v>
      </c>
      <c r="AH25" s="28">
        <v>0.08991955597709637</v>
      </c>
      <c r="AI25" s="28">
        <f t="shared" si="16"/>
        <v>0.17291955597709657</v>
      </c>
      <c r="AJ25" s="8">
        <f t="shared" si="17"/>
        <v>344.8517412895639</v>
      </c>
      <c r="AK25" s="28">
        <v>0.08300000000000018</v>
      </c>
      <c r="AL25" s="26">
        <v>0.020192152316717664</v>
      </c>
      <c r="AM25" s="28">
        <f t="shared" si="18"/>
        <v>0.10319215231671786</v>
      </c>
      <c r="AN25" s="8">
        <f t="shared" si="19"/>
        <v>205.79507744370724</v>
      </c>
      <c r="AO25" s="33">
        <f t="shared" si="20"/>
        <v>0.06972740366037872</v>
      </c>
      <c r="AP25" s="38">
        <f t="shared" si="21"/>
        <v>139.05666384585666</v>
      </c>
      <c r="AQ25" s="40">
        <f t="shared" si="22"/>
        <v>1.3302764604629926</v>
      </c>
      <c r="AR25" s="39">
        <f t="shared" si="23"/>
        <v>2652.957042336742</v>
      </c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</row>
    <row r="26" spans="1:68" ht="15.75">
      <c r="A26" s="8" t="s">
        <v>25</v>
      </c>
      <c r="B26" s="7">
        <v>55.7</v>
      </c>
      <c r="C26" s="19">
        <v>0.1379999999999999</v>
      </c>
      <c r="D26" s="19">
        <v>0.8290919661362279</v>
      </c>
      <c r="E26" s="19">
        <v>0.9670919661362278</v>
      </c>
      <c r="F26" s="9">
        <f t="shared" si="2"/>
        <v>1928.6618371458178</v>
      </c>
      <c r="G26" s="23">
        <v>0.1379999999999999</v>
      </c>
      <c r="H26" s="24">
        <v>0.01948824955211304</v>
      </c>
      <c r="I26" s="23">
        <f t="shared" si="3"/>
        <v>0.15748824955211294</v>
      </c>
      <c r="J26" s="10">
        <f t="shared" si="24"/>
        <v>314.0772411992833</v>
      </c>
      <c r="K26" s="16">
        <f t="shared" si="4"/>
        <v>0.8096037165841149</v>
      </c>
      <c r="L26" s="17">
        <f t="shared" si="5"/>
        <v>1614.5845959465346</v>
      </c>
      <c r="M26" s="28">
        <v>0.19599999999999973</v>
      </c>
      <c r="N26" s="28">
        <v>0.8855609301998808</v>
      </c>
      <c r="O26" s="28">
        <f t="shared" si="6"/>
        <v>1.0815609301998805</v>
      </c>
      <c r="P26" s="8">
        <f t="shared" si="7"/>
        <v>2156.9461474883196</v>
      </c>
      <c r="Q26" s="28">
        <v>0.19599999999999973</v>
      </c>
      <c r="R26" s="26">
        <v>0.01706200161590617</v>
      </c>
      <c r="S26" s="28">
        <f t="shared" si="8"/>
        <v>0.2130620016159059</v>
      </c>
      <c r="T26" s="8">
        <f t="shared" si="9"/>
        <v>424.907419202585</v>
      </c>
      <c r="U26" s="33">
        <f t="shared" si="10"/>
        <v>0.8684989285839746</v>
      </c>
      <c r="V26" s="17">
        <f t="shared" si="11"/>
        <v>1732.0387282857346</v>
      </c>
      <c r="W26" s="28">
        <v>0.22499999999999964</v>
      </c>
      <c r="X26" s="28">
        <v>0.6281438507745812</v>
      </c>
      <c r="Y26" s="28">
        <f t="shared" si="12"/>
        <v>0.8531438507745809</v>
      </c>
      <c r="Z26" s="8">
        <f t="shared" si="13"/>
        <v>1701.4162501612388</v>
      </c>
      <c r="AA26" s="28">
        <v>0.22499999999999964</v>
      </c>
      <c r="AB26" s="26">
        <v>0.04132448097797457</v>
      </c>
      <c r="AC26" s="28">
        <f t="shared" si="14"/>
        <v>0.26632448097797423</v>
      </c>
      <c r="AD26" s="8">
        <f t="shared" si="15"/>
        <v>531.1282491695642</v>
      </c>
      <c r="AE26" s="16">
        <f t="shared" si="0"/>
        <v>0.5868193697966066</v>
      </c>
      <c r="AF26" s="17">
        <f t="shared" si="1"/>
        <v>1170.2880009916746</v>
      </c>
      <c r="AG26" s="28">
        <v>0.03200000000000003</v>
      </c>
      <c r="AH26" s="28">
        <v>0.16156513767497638</v>
      </c>
      <c r="AI26" s="28">
        <f t="shared" si="16"/>
        <v>0.1935651376749764</v>
      </c>
      <c r="AJ26" s="8">
        <f t="shared" si="17"/>
        <v>386.0250184138287</v>
      </c>
      <c r="AK26" s="28">
        <v>0.03200000000000003</v>
      </c>
      <c r="AL26" s="26">
        <v>0.03628073819487657</v>
      </c>
      <c r="AM26" s="28">
        <f t="shared" si="18"/>
        <v>0.0682807381948766</v>
      </c>
      <c r="AN26" s="8">
        <f t="shared" si="19"/>
        <v>136.17159337466043</v>
      </c>
      <c r="AO26" s="33">
        <f t="shared" si="20"/>
        <v>0.1252843994800998</v>
      </c>
      <c r="AP26" s="38">
        <f t="shared" si="21"/>
        <v>249.8534250391683</v>
      </c>
      <c r="AQ26" s="40">
        <f t="shared" si="22"/>
        <v>2.3902064144447963</v>
      </c>
      <c r="AR26" s="39">
        <f t="shared" si="23"/>
        <v>4766.764750263113</v>
      </c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</row>
    <row r="27" spans="1:68" ht="15.75">
      <c r="A27" s="8" t="s">
        <v>26</v>
      </c>
      <c r="B27" s="7">
        <v>77.1</v>
      </c>
      <c r="C27" s="19">
        <v>0.5830000000000002</v>
      </c>
      <c r="D27" s="19">
        <v>1.147629992623037</v>
      </c>
      <c r="E27" s="19">
        <v>1.7306299926230373</v>
      </c>
      <c r="F27" s="9">
        <f t="shared" si="2"/>
        <v>3451.378087988197</v>
      </c>
      <c r="G27" s="23">
        <v>0.5830000000000002</v>
      </c>
      <c r="H27" s="24">
        <v>0.026975656022763285</v>
      </c>
      <c r="I27" s="23">
        <f t="shared" si="3"/>
        <v>0.6099756560227635</v>
      </c>
      <c r="J27" s="10">
        <f t="shared" si="24"/>
        <v>1216.468351049637</v>
      </c>
      <c r="K27" s="16">
        <f t="shared" si="4"/>
        <v>1.120654336600274</v>
      </c>
      <c r="L27" s="17">
        <f t="shared" si="5"/>
        <v>2234.90973693856</v>
      </c>
      <c r="M27" s="28">
        <v>0.6899999999999995</v>
      </c>
      <c r="N27" s="28">
        <v>1.225794393508273</v>
      </c>
      <c r="O27" s="28">
        <f t="shared" si="6"/>
        <v>1.9157943935082724</v>
      </c>
      <c r="P27" s="8">
        <f t="shared" si="7"/>
        <v>3820.6496010296123</v>
      </c>
      <c r="Q27" s="28">
        <v>0.6899999999999995</v>
      </c>
      <c r="R27" s="26">
        <v>0.023617241015913205</v>
      </c>
      <c r="S27" s="28">
        <f t="shared" si="8"/>
        <v>0.7136172410159127</v>
      </c>
      <c r="T27" s="8">
        <f t="shared" si="9"/>
        <v>1423.1597275856245</v>
      </c>
      <c r="U27" s="33">
        <f t="shared" si="10"/>
        <v>1.2021771524923597</v>
      </c>
      <c r="V27" s="17">
        <f t="shared" si="11"/>
        <v>2397.4898734439876</v>
      </c>
      <c r="W27" s="28">
        <v>0.2970000000000006</v>
      </c>
      <c r="X27" s="28">
        <v>0.8694773948782801</v>
      </c>
      <c r="Y27" s="28">
        <f t="shared" si="12"/>
        <v>1.1664773948782807</v>
      </c>
      <c r="Z27" s="8">
        <f t="shared" si="13"/>
        <v>2326.2942038318065</v>
      </c>
      <c r="AA27" s="28">
        <v>0.2970000000000006</v>
      </c>
      <c r="AB27" s="26">
        <v>0.057201391084413626</v>
      </c>
      <c r="AC27" s="28">
        <f t="shared" si="14"/>
        <v>0.35420139108441423</v>
      </c>
      <c r="AD27" s="8">
        <f t="shared" si="15"/>
        <v>706.3802922257364</v>
      </c>
      <c r="AE27" s="16">
        <f t="shared" si="0"/>
        <v>0.8122760037938666</v>
      </c>
      <c r="AF27" s="17">
        <f t="shared" si="1"/>
        <v>1619.91391160607</v>
      </c>
      <c r="AG27" s="28">
        <v>0.07499999999999929</v>
      </c>
      <c r="AH27" s="28">
        <v>0.22363863760755257</v>
      </c>
      <c r="AI27" s="28">
        <f t="shared" si="16"/>
        <v>0.2986386376075518</v>
      </c>
      <c r="AJ27" s="8">
        <f t="shared" si="17"/>
        <v>595.5720485943646</v>
      </c>
      <c r="AK27" s="28">
        <v>0.07499999999999929</v>
      </c>
      <c r="AL27" s="26">
        <v>0.05021983689093328</v>
      </c>
      <c r="AM27" s="28">
        <f t="shared" si="18"/>
        <v>0.12521983689093258</v>
      </c>
      <c r="AN27" s="8">
        <f t="shared" si="19"/>
        <v>249.72466851321792</v>
      </c>
      <c r="AO27" s="33">
        <f t="shared" si="20"/>
        <v>0.17341880071661925</v>
      </c>
      <c r="AP27" s="38">
        <f t="shared" si="21"/>
        <v>345.84738008114664</v>
      </c>
      <c r="AQ27" s="40">
        <f t="shared" si="22"/>
        <v>3.3085262936031192</v>
      </c>
      <c r="AR27" s="39">
        <f t="shared" si="23"/>
        <v>6598.160902069763</v>
      </c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</row>
    <row r="28" spans="1:68" ht="15.75">
      <c r="A28" s="8" t="s">
        <v>27</v>
      </c>
      <c r="B28" s="7">
        <v>59.2</v>
      </c>
      <c r="C28" s="19">
        <v>0.7029999999999994</v>
      </c>
      <c r="D28" s="19">
        <v>0.8811893069167809</v>
      </c>
      <c r="E28" s="19">
        <v>1.5841893069167803</v>
      </c>
      <c r="F28" s="9">
        <f t="shared" si="2"/>
        <v>3159.3328928910655</v>
      </c>
      <c r="G28" s="23">
        <v>0.7029999999999994</v>
      </c>
      <c r="H28" s="24">
        <v>0.020712825376752095</v>
      </c>
      <c r="I28" s="23">
        <f t="shared" si="3"/>
        <v>0.7237128253767515</v>
      </c>
      <c r="J28" s="10">
        <f t="shared" si="24"/>
        <v>1443.2932505206018</v>
      </c>
      <c r="K28" s="16">
        <f t="shared" si="4"/>
        <v>0.8604764815400288</v>
      </c>
      <c r="L28" s="17">
        <f t="shared" si="5"/>
        <v>1716.0396423704638</v>
      </c>
      <c r="M28" s="28">
        <v>0.7550000000000008</v>
      </c>
      <c r="N28" s="28">
        <v>0.9412065900867674</v>
      </c>
      <c r="O28" s="28">
        <f t="shared" si="6"/>
        <v>1.6962065900867682</v>
      </c>
      <c r="P28" s="8">
        <f t="shared" si="7"/>
        <v>3382.727840544141</v>
      </c>
      <c r="Q28" s="28">
        <v>0.7550000000000008</v>
      </c>
      <c r="R28" s="26">
        <v>0.018134120209365265</v>
      </c>
      <c r="S28" s="28">
        <f t="shared" si="8"/>
        <v>0.773134120209366</v>
      </c>
      <c r="T28" s="8">
        <f t="shared" si="9"/>
        <v>1541.8536445923364</v>
      </c>
      <c r="U28" s="33">
        <f t="shared" si="10"/>
        <v>0.9230724698774022</v>
      </c>
      <c r="V28" s="17">
        <f t="shared" si="11"/>
        <v>1840.8741959518047</v>
      </c>
      <c r="W28" s="28">
        <v>0.5339999999999989</v>
      </c>
      <c r="X28" s="28">
        <v>0.6676142902307937</v>
      </c>
      <c r="Y28" s="28">
        <f t="shared" si="12"/>
        <v>1.2016142902307925</v>
      </c>
      <c r="Z28" s="8">
        <f t="shared" si="13"/>
        <v>2396.367362864367</v>
      </c>
      <c r="AA28" s="28">
        <v>0.5339999999999989</v>
      </c>
      <c r="AB28" s="26">
        <v>0.0439211718832333</v>
      </c>
      <c r="AC28" s="28">
        <f t="shared" si="14"/>
        <v>0.5779211718832322</v>
      </c>
      <c r="AD28" s="8">
        <f t="shared" si="15"/>
        <v>1152.542413875011</v>
      </c>
      <c r="AE28" s="16">
        <f t="shared" si="0"/>
        <v>0.6236931183475602</v>
      </c>
      <c r="AF28" s="17">
        <f t="shared" si="1"/>
        <v>1243.8249489893558</v>
      </c>
      <c r="AG28" s="28">
        <v>0.10500000000000043</v>
      </c>
      <c r="AH28" s="28">
        <v>0.17171734560787436</v>
      </c>
      <c r="AI28" s="28">
        <f t="shared" si="16"/>
        <v>0.27671734560787475</v>
      </c>
      <c r="AJ28" s="8">
        <f t="shared" si="17"/>
        <v>551.8546351723286</v>
      </c>
      <c r="AK28" s="28">
        <v>0.10500000000000043</v>
      </c>
      <c r="AL28" s="26">
        <v>0.03856049732740922</v>
      </c>
      <c r="AM28" s="28">
        <f t="shared" si="18"/>
        <v>0.14356049732740964</v>
      </c>
      <c r="AN28" s="8">
        <f t="shared" si="19"/>
        <v>286.30126421507975</v>
      </c>
      <c r="AO28" s="33">
        <f t="shared" si="20"/>
        <v>0.13315684828046512</v>
      </c>
      <c r="AP28" s="38">
        <f t="shared" si="21"/>
        <v>265.55337095724883</v>
      </c>
      <c r="AQ28" s="40">
        <f t="shared" si="22"/>
        <v>2.5403989180454563</v>
      </c>
      <c r="AR28" s="39">
        <f t="shared" si="23"/>
        <v>5066.292158268873</v>
      </c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</row>
    <row r="29" spans="1:68" ht="15.75">
      <c r="A29" s="8" t="s">
        <v>28</v>
      </c>
      <c r="B29" s="7">
        <v>30.9</v>
      </c>
      <c r="C29" s="19">
        <v>0.2859999999999996</v>
      </c>
      <c r="D29" s="19">
        <v>0.4599450943197386</v>
      </c>
      <c r="E29" s="19">
        <v>0.7459450943197382</v>
      </c>
      <c r="F29" s="9">
        <f t="shared" si="2"/>
        <v>1487.6308421509107</v>
      </c>
      <c r="G29" s="23">
        <v>0.2859999999999996</v>
      </c>
      <c r="H29" s="24">
        <v>0.010811255137527698</v>
      </c>
      <c r="I29" s="23">
        <f t="shared" si="3"/>
        <v>0.29681125513752726</v>
      </c>
      <c r="J29" s="10">
        <f t="shared" si="24"/>
        <v>591.9277180082192</v>
      </c>
      <c r="K29" s="16">
        <f t="shared" si="4"/>
        <v>0.44913383918221095</v>
      </c>
      <c r="L29" s="17">
        <f t="shared" si="5"/>
        <v>895.7031241426914</v>
      </c>
      <c r="M29" s="28">
        <v>0.31899999999999995</v>
      </c>
      <c r="N29" s="28">
        <v>0.4912716830013701</v>
      </c>
      <c r="O29" s="28">
        <f t="shared" si="6"/>
        <v>0.8102716830013701</v>
      </c>
      <c r="P29" s="8">
        <f t="shared" si="7"/>
        <v>1615.9167146928023</v>
      </c>
      <c r="Q29" s="28">
        <v>0.31899999999999995</v>
      </c>
      <c r="R29" s="26">
        <v>0.009465275582253152</v>
      </c>
      <c r="S29" s="28">
        <f t="shared" si="8"/>
        <v>0.3284652755822531</v>
      </c>
      <c r="T29" s="8">
        <f t="shared" si="9"/>
        <v>655.0550144409315</v>
      </c>
      <c r="U29" s="33">
        <f t="shared" si="10"/>
        <v>0.481806407419117</v>
      </c>
      <c r="V29" s="17">
        <f t="shared" si="11"/>
        <v>960.8617002518708</v>
      </c>
      <c r="W29" s="28">
        <v>0.4010000000000007</v>
      </c>
      <c r="X29" s="28">
        <v>0.3484675940562757</v>
      </c>
      <c r="Y29" s="28">
        <f t="shared" si="12"/>
        <v>0.7494675940562764</v>
      </c>
      <c r="Z29" s="8">
        <f t="shared" si="13"/>
        <v>1494.6557281504913</v>
      </c>
      <c r="AA29" s="28">
        <v>0.4010000000000007</v>
      </c>
      <c r="AB29" s="26">
        <v>0.02292507113499846</v>
      </c>
      <c r="AC29" s="28">
        <f t="shared" si="14"/>
        <v>0.42392507113499917</v>
      </c>
      <c r="AD29" s="8">
        <f t="shared" si="15"/>
        <v>845.4295301138175</v>
      </c>
      <c r="AE29" s="16">
        <f t="shared" si="0"/>
        <v>0.3255425229212772</v>
      </c>
      <c r="AF29" s="17">
        <f t="shared" si="1"/>
        <v>649.2261980366738</v>
      </c>
      <c r="AG29" s="28">
        <v>0.07299999999999951</v>
      </c>
      <c r="AH29" s="28">
        <v>0.08962949289329929</v>
      </c>
      <c r="AI29" s="28">
        <f t="shared" si="16"/>
        <v>0.1626294928932988</v>
      </c>
      <c r="AJ29" s="8">
        <f t="shared" si="17"/>
        <v>324.3303713821769</v>
      </c>
      <c r="AK29" s="28">
        <v>0.07299999999999951</v>
      </c>
      <c r="AL29" s="26">
        <v>0.020127016341502442</v>
      </c>
      <c r="AM29" s="28">
        <f t="shared" si="18"/>
        <v>0.09312701634150194</v>
      </c>
      <c r="AN29" s="8">
        <f t="shared" si="19"/>
        <v>185.7222774196939</v>
      </c>
      <c r="AO29" s="33">
        <f t="shared" si="20"/>
        <v>0.06950247655179687</v>
      </c>
      <c r="AP29" s="38">
        <f t="shared" si="21"/>
        <v>138.608093962483</v>
      </c>
      <c r="AQ29" s="40">
        <f t="shared" si="22"/>
        <v>1.325985246074402</v>
      </c>
      <c r="AR29" s="39">
        <f t="shared" si="23"/>
        <v>2644.3991163937194</v>
      </c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</row>
    <row r="30" spans="1:68" ht="15.75">
      <c r="A30" s="8" t="s">
        <v>29</v>
      </c>
      <c r="B30" s="7">
        <v>31</v>
      </c>
      <c r="C30" s="19">
        <v>0.3879999999999999</v>
      </c>
      <c r="D30" s="19">
        <v>0.4614335897706116</v>
      </c>
      <c r="E30" s="19">
        <v>0.8494335897706116</v>
      </c>
      <c r="F30" s="9">
        <f t="shared" si="2"/>
        <v>1694.0169137436328</v>
      </c>
      <c r="G30" s="23">
        <v>0.3879999999999999</v>
      </c>
      <c r="H30" s="24">
        <v>0.010846243018231672</v>
      </c>
      <c r="I30" s="23">
        <f t="shared" si="3"/>
        <v>0.39884624301823157</v>
      </c>
      <c r="J30" s="10">
        <f t="shared" si="24"/>
        <v>795.415073988829</v>
      </c>
      <c r="K30" s="16">
        <f t="shared" si="4"/>
        <v>0.45058734675238</v>
      </c>
      <c r="L30" s="17">
        <f t="shared" si="5"/>
        <v>898.6018397548038</v>
      </c>
      <c r="M30" s="28">
        <v>0.40700000000000003</v>
      </c>
      <c r="N30" s="28">
        <v>0.4928615589981383</v>
      </c>
      <c r="O30" s="28">
        <f t="shared" si="6"/>
        <v>0.8998615589981384</v>
      </c>
      <c r="P30" s="8">
        <f t="shared" si="7"/>
        <v>1794.5849084943973</v>
      </c>
      <c r="Q30" s="28">
        <v>0.40700000000000003</v>
      </c>
      <c r="R30" s="26">
        <v>0.00949590754206627</v>
      </c>
      <c r="S30" s="28">
        <f t="shared" si="8"/>
        <v>0.4164959075420663</v>
      </c>
      <c r="T30" s="8">
        <f t="shared" si="9"/>
        <v>830.6136234520674</v>
      </c>
      <c r="U30" s="33">
        <f t="shared" si="10"/>
        <v>0.4833656514560721</v>
      </c>
      <c r="V30" s="17">
        <f t="shared" si="11"/>
        <v>963.9712850423299</v>
      </c>
      <c r="W30" s="28">
        <v>0.34099999999999975</v>
      </c>
      <c r="X30" s="28">
        <v>0.3495953208978818</v>
      </c>
      <c r="Y30" s="28">
        <f t="shared" si="12"/>
        <v>0.6905953208978816</v>
      </c>
      <c r="Z30" s="8">
        <f t="shared" si="13"/>
        <v>1377.2473425134363</v>
      </c>
      <c r="AA30" s="28">
        <v>0.34099999999999975</v>
      </c>
      <c r="AB30" s="26">
        <v>0.02299926230372014</v>
      </c>
      <c r="AC30" s="28">
        <f t="shared" si="14"/>
        <v>0.3639992623037199</v>
      </c>
      <c r="AD30" s="8">
        <f t="shared" si="15"/>
        <v>725.9200888196855</v>
      </c>
      <c r="AE30" s="16">
        <f t="shared" si="0"/>
        <v>0.3265960585941617</v>
      </c>
      <c r="AF30" s="17">
        <f t="shared" si="1"/>
        <v>651.3272536937508</v>
      </c>
      <c r="AG30" s="28">
        <v>0.04300000000000015</v>
      </c>
      <c r="AH30" s="28">
        <v>0.08991955597709637</v>
      </c>
      <c r="AI30" s="28">
        <f t="shared" si="16"/>
        <v>0.13291955597709654</v>
      </c>
      <c r="AJ30" s="8">
        <f t="shared" si="17"/>
        <v>265.08014128956387</v>
      </c>
      <c r="AK30" s="28">
        <v>0.04300000000000015</v>
      </c>
      <c r="AL30" s="26">
        <v>0.020192152316717664</v>
      </c>
      <c r="AM30" s="28">
        <f t="shared" si="18"/>
        <v>0.06319215231671782</v>
      </c>
      <c r="AN30" s="8">
        <f t="shared" si="19"/>
        <v>126.02347744370718</v>
      </c>
      <c r="AO30" s="33">
        <f t="shared" si="20"/>
        <v>0.06972740366037872</v>
      </c>
      <c r="AP30" s="38">
        <f t="shared" si="21"/>
        <v>139.0566638458567</v>
      </c>
      <c r="AQ30" s="40">
        <f t="shared" si="22"/>
        <v>1.3302764604629924</v>
      </c>
      <c r="AR30" s="39">
        <f t="shared" si="23"/>
        <v>2652.9570423367413</v>
      </c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</row>
    <row r="31" spans="1:68" ht="15.75">
      <c r="A31" s="8" t="s">
        <v>30</v>
      </c>
      <c r="B31" s="7">
        <v>55.6</v>
      </c>
      <c r="C31" s="19">
        <v>0.48899999999999905</v>
      </c>
      <c r="D31" s="19">
        <v>0.827603470685355</v>
      </c>
      <c r="E31" s="19">
        <v>1.316603470685354</v>
      </c>
      <c r="F31" s="9">
        <f t="shared" si="2"/>
        <v>2625.6891355530947</v>
      </c>
      <c r="G31" s="23">
        <v>0.48899999999999905</v>
      </c>
      <c r="H31" s="24">
        <v>0.019453261671409063</v>
      </c>
      <c r="I31" s="23">
        <f t="shared" si="3"/>
        <v>0.5084532616714081</v>
      </c>
      <c r="J31" s="10">
        <f t="shared" si="24"/>
        <v>1014.0032552186725</v>
      </c>
      <c r="K31" s="16">
        <f t="shared" si="4"/>
        <v>0.8081502090139459</v>
      </c>
      <c r="L31" s="17">
        <f t="shared" si="5"/>
        <v>1611.685880334422</v>
      </c>
      <c r="M31" s="28">
        <v>0.5560000000000009</v>
      </c>
      <c r="N31" s="28">
        <v>0.8839710542031126</v>
      </c>
      <c r="O31" s="28">
        <f t="shared" si="6"/>
        <v>1.4399710542031134</v>
      </c>
      <c r="P31" s="8">
        <f t="shared" si="7"/>
        <v>2871.719873686727</v>
      </c>
      <c r="Q31" s="28">
        <v>0.5560000000000009</v>
      </c>
      <c r="R31" s="26">
        <v>0.017031369656093052</v>
      </c>
      <c r="S31" s="28">
        <f t="shared" si="8"/>
        <v>0.573031369656094</v>
      </c>
      <c r="T31" s="8">
        <f t="shared" si="9"/>
        <v>1142.7907301914518</v>
      </c>
      <c r="U31" s="33">
        <f t="shared" si="10"/>
        <v>0.8669396845470194</v>
      </c>
      <c r="V31" s="17">
        <f t="shared" si="11"/>
        <v>1728.9291434952754</v>
      </c>
      <c r="W31" s="28">
        <v>0.37100000000000044</v>
      </c>
      <c r="X31" s="28">
        <v>0.6270161239329751</v>
      </c>
      <c r="Y31" s="28">
        <f t="shared" si="12"/>
        <v>0.9980161239329756</v>
      </c>
      <c r="Z31" s="8">
        <f t="shared" si="13"/>
        <v>1990.3335757982939</v>
      </c>
      <c r="AA31" s="28">
        <v>0.37100000000000044</v>
      </c>
      <c r="AB31" s="26">
        <v>0.041250289809252896</v>
      </c>
      <c r="AC31" s="28">
        <f t="shared" si="14"/>
        <v>0.4122502898092533</v>
      </c>
      <c r="AD31" s="8">
        <f t="shared" si="15"/>
        <v>822.1466304636958</v>
      </c>
      <c r="AE31" s="16">
        <f t="shared" si="0"/>
        <v>0.5857658341237222</v>
      </c>
      <c r="AF31" s="17">
        <f t="shared" si="1"/>
        <v>1168.186945334598</v>
      </c>
      <c r="AG31" s="28">
        <v>0.10199999999999854</v>
      </c>
      <c r="AH31" s="28">
        <v>0.1612750745911793</v>
      </c>
      <c r="AI31" s="28">
        <f t="shared" si="16"/>
        <v>0.2632750745911778</v>
      </c>
      <c r="AJ31" s="8">
        <f t="shared" si="17"/>
        <v>525.04684850644</v>
      </c>
      <c r="AK31" s="28">
        <v>0.10199999999999854</v>
      </c>
      <c r="AL31" s="26">
        <v>0.03621560221966136</v>
      </c>
      <c r="AM31" s="28">
        <f t="shared" si="18"/>
        <v>0.1382156022196599</v>
      </c>
      <c r="AN31" s="8">
        <f t="shared" si="19"/>
        <v>275.6419933506455</v>
      </c>
      <c r="AO31" s="33">
        <f t="shared" si="20"/>
        <v>0.12505947237151793</v>
      </c>
      <c r="AP31" s="38">
        <f t="shared" si="21"/>
        <v>249.4048551557945</v>
      </c>
      <c r="AQ31" s="40">
        <f t="shared" si="22"/>
        <v>2.385915200056205</v>
      </c>
      <c r="AR31" s="39">
        <f t="shared" si="23"/>
        <v>4758.20682432009</v>
      </c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</row>
    <row r="32" spans="1:68" ht="15.75">
      <c r="A32" s="8" t="s">
        <v>31</v>
      </c>
      <c r="B32" s="7">
        <v>77.2</v>
      </c>
      <c r="C32" s="19">
        <v>0.9079999999999995</v>
      </c>
      <c r="D32" s="19">
        <v>1.1491184880739103</v>
      </c>
      <c r="E32" s="19">
        <v>2.0571184880739097</v>
      </c>
      <c r="F32" s="9">
        <f t="shared" si="2"/>
        <v>4102.490829580917</v>
      </c>
      <c r="G32" s="23">
        <v>0.9079999999999995</v>
      </c>
      <c r="H32" s="24">
        <v>0.02701064390346726</v>
      </c>
      <c r="I32" s="23">
        <f t="shared" si="3"/>
        <v>0.9350106439034668</v>
      </c>
      <c r="J32" s="10">
        <f t="shared" si="24"/>
        <v>1864.6823770302447</v>
      </c>
      <c r="K32" s="16">
        <f t="shared" si="4"/>
        <v>1.122107844170443</v>
      </c>
      <c r="L32" s="17">
        <f t="shared" si="5"/>
        <v>2237.808452550673</v>
      </c>
      <c r="M32" s="28">
        <v>0.7110000000000003</v>
      </c>
      <c r="N32" s="28">
        <v>1.2273842695050412</v>
      </c>
      <c r="O32" s="28">
        <f t="shared" si="6"/>
        <v>1.9383842695050415</v>
      </c>
      <c r="P32" s="8">
        <f t="shared" si="7"/>
        <v>3865.7003648312093</v>
      </c>
      <c r="Q32" s="28">
        <v>0.7110000000000003</v>
      </c>
      <c r="R32" s="26">
        <v>0.023647872975726326</v>
      </c>
      <c r="S32" s="28">
        <f t="shared" si="8"/>
        <v>0.7346478729757266</v>
      </c>
      <c r="T32" s="8">
        <f t="shared" si="9"/>
        <v>1465.100906596762</v>
      </c>
      <c r="U32" s="33">
        <f t="shared" si="10"/>
        <v>1.2037363965293149</v>
      </c>
      <c r="V32" s="17">
        <f t="shared" si="11"/>
        <v>2400.5994582344474</v>
      </c>
      <c r="W32" s="28">
        <v>0.8840000000000003</v>
      </c>
      <c r="X32" s="28">
        <v>0.8706051217198864</v>
      </c>
      <c r="Y32" s="28">
        <f t="shared" si="12"/>
        <v>1.7546051217198868</v>
      </c>
      <c r="Z32" s="8">
        <f t="shared" si="13"/>
        <v>3499.191448194753</v>
      </c>
      <c r="AA32" s="28">
        <v>0.8840000000000003</v>
      </c>
      <c r="AB32" s="26">
        <v>0.05727558225313532</v>
      </c>
      <c r="AC32" s="28">
        <f t="shared" si="14"/>
        <v>0.9412755822531357</v>
      </c>
      <c r="AD32" s="8">
        <f t="shared" si="15"/>
        <v>1877.176480931606</v>
      </c>
      <c r="AE32" s="16">
        <f t="shared" si="0"/>
        <v>0.8133295394667511</v>
      </c>
      <c r="AF32" s="17">
        <f t="shared" si="1"/>
        <v>1622.014967263147</v>
      </c>
      <c r="AG32" s="28">
        <v>0.19099999999999892</v>
      </c>
      <c r="AH32" s="28">
        <v>0.22392870069134968</v>
      </c>
      <c r="AI32" s="28">
        <f t="shared" si="16"/>
        <v>0.4149287006913486</v>
      </c>
      <c r="AJ32" s="8">
        <f t="shared" si="17"/>
        <v>827.4881585017496</v>
      </c>
      <c r="AK32" s="28">
        <v>0.19099999999999892</v>
      </c>
      <c r="AL32" s="26">
        <v>0.050284972866148504</v>
      </c>
      <c r="AM32" s="28">
        <f t="shared" si="18"/>
        <v>0.24128497286614742</v>
      </c>
      <c r="AN32" s="8">
        <f t="shared" si="19"/>
        <v>481.19220853722913</v>
      </c>
      <c r="AO32" s="33">
        <f t="shared" si="20"/>
        <v>0.17364372782520116</v>
      </c>
      <c r="AP32" s="38">
        <f t="shared" si="21"/>
        <v>346.29594996452045</v>
      </c>
      <c r="AQ32" s="40">
        <f t="shared" si="22"/>
        <v>3.3128175079917104</v>
      </c>
      <c r="AR32" s="39">
        <f t="shared" si="23"/>
        <v>6606.7188280127875</v>
      </c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</row>
    <row r="33" spans="1:68" ht="15.75">
      <c r="A33" s="8" t="s">
        <v>32</v>
      </c>
      <c r="B33" s="7">
        <v>59.1</v>
      </c>
      <c r="C33" s="19">
        <v>0.6630000000000003</v>
      </c>
      <c r="D33" s="19">
        <v>0.879700811465908</v>
      </c>
      <c r="E33" s="19">
        <v>1.5427008114659082</v>
      </c>
      <c r="F33" s="9">
        <f t="shared" si="2"/>
        <v>3076.592801298346</v>
      </c>
      <c r="G33" s="23">
        <v>0.6630000000000003</v>
      </c>
      <c r="H33" s="24">
        <v>0.020677837496048124</v>
      </c>
      <c r="I33" s="23">
        <f t="shared" si="3"/>
        <v>0.6836778374960484</v>
      </c>
      <c r="J33" s="10">
        <f t="shared" si="24"/>
        <v>1363.4518745399944</v>
      </c>
      <c r="K33" s="16">
        <f t="shared" si="4"/>
        <v>0.8590229739698598</v>
      </c>
      <c r="L33" s="17">
        <f t="shared" si="5"/>
        <v>1713.1409267583515</v>
      </c>
      <c r="M33" s="28">
        <v>0.722999999999999</v>
      </c>
      <c r="N33" s="28">
        <v>0.9396167140899991</v>
      </c>
      <c r="O33" s="28">
        <f t="shared" si="6"/>
        <v>1.6626167140899981</v>
      </c>
      <c r="P33" s="8">
        <f t="shared" si="7"/>
        <v>3315.7398867425422</v>
      </c>
      <c r="Q33" s="28">
        <v>0.722999999999999</v>
      </c>
      <c r="R33" s="26">
        <v>0.018103488249552147</v>
      </c>
      <c r="S33" s="28">
        <f t="shared" si="8"/>
        <v>0.7411034882495511</v>
      </c>
      <c r="T33" s="8">
        <f t="shared" si="9"/>
        <v>1477.9752755811971</v>
      </c>
      <c r="U33" s="33">
        <f t="shared" si="10"/>
        <v>0.921513225840447</v>
      </c>
      <c r="V33" s="17">
        <f t="shared" si="11"/>
        <v>1837.764611161345</v>
      </c>
      <c r="W33" s="28">
        <v>0.798</v>
      </c>
      <c r="X33" s="28">
        <v>0.6664865633891875</v>
      </c>
      <c r="Y33" s="28">
        <f t="shared" si="12"/>
        <v>1.4644865633891877</v>
      </c>
      <c r="Z33" s="8">
        <f t="shared" si="13"/>
        <v>2920.610908501423</v>
      </c>
      <c r="AA33" s="28">
        <v>0.798</v>
      </c>
      <c r="AB33" s="26">
        <v>0.04384698071451162</v>
      </c>
      <c r="AC33" s="28">
        <f t="shared" si="14"/>
        <v>0.8418469807145117</v>
      </c>
      <c r="AD33" s="8">
        <f t="shared" si="15"/>
        <v>1678.8870151691435</v>
      </c>
      <c r="AE33" s="16">
        <f t="shared" si="0"/>
        <v>0.622639582674676</v>
      </c>
      <c r="AF33" s="17">
        <f t="shared" si="1"/>
        <v>1241.7238933322797</v>
      </c>
      <c r="AG33" s="28">
        <v>0.06200000000000117</v>
      </c>
      <c r="AH33" s="28">
        <v>0.17142728252407727</v>
      </c>
      <c r="AI33" s="28">
        <f t="shared" si="16"/>
        <v>0.23342728252407843</v>
      </c>
      <c r="AJ33" s="8">
        <f t="shared" si="17"/>
        <v>465.52169526494436</v>
      </c>
      <c r="AK33" s="28">
        <v>0.06200000000000117</v>
      </c>
      <c r="AL33" s="26">
        <v>0.038495361352193995</v>
      </c>
      <c r="AM33" s="28">
        <f t="shared" si="18"/>
        <v>0.10049536135219517</v>
      </c>
      <c r="AN33" s="8">
        <f t="shared" si="19"/>
        <v>200.4168941910693</v>
      </c>
      <c r="AO33" s="33">
        <f t="shared" si="20"/>
        <v>0.13293192117188327</v>
      </c>
      <c r="AP33" s="38">
        <f t="shared" si="21"/>
        <v>265.104801073875</v>
      </c>
      <c r="AQ33" s="40">
        <f t="shared" si="22"/>
        <v>2.536107703656866</v>
      </c>
      <c r="AR33" s="39">
        <f t="shared" si="23"/>
        <v>5057.734232325852</v>
      </c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</row>
    <row r="34" spans="1:68" ht="15.75">
      <c r="A34" s="8" t="s">
        <v>33</v>
      </c>
      <c r="B34" s="7">
        <v>31</v>
      </c>
      <c r="C34" s="20">
        <v>0.44400000000000084</v>
      </c>
      <c r="D34" s="20">
        <v>0.4614335897706116</v>
      </c>
      <c r="E34" s="20">
        <v>0.9054335897706125</v>
      </c>
      <c r="F34" s="9">
        <f t="shared" si="2"/>
        <v>1805.6971537436348</v>
      </c>
      <c r="G34" s="23">
        <v>0.44400000000000084</v>
      </c>
      <c r="H34" s="24">
        <v>0.010846243018231672</v>
      </c>
      <c r="I34" s="23">
        <f t="shared" si="3"/>
        <v>0.4548462430182325</v>
      </c>
      <c r="J34" s="10">
        <f t="shared" si="24"/>
        <v>907.0953139888309</v>
      </c>
      <c r="K34" s="16">
        <f t="shared" si="4"/>
        <v>0.45058734675238</v>
      </c>
      <c r="L34" s="17">
        <f t="shared" si="5"/>
        <v>898.6018397548039</v>
      </c>
      <c r="M34" s="28">
        <v>0.4579999999999993</v>
      </c>
      <c r="N34" s="28">
        <v>0.4928615589981383</v>
      </c>
      <c r="O34" s="28">
        <f t="shared" si="6"/>
        <v>0.9508615589981376</v>
      </c>
      <c r="P34" s="8">
        <f t="shared" si="7"/>
        <v>1896.2936984943958</v>
      </c>
      <c r="Q34" s="28">
        <v>0.4579999999999993</v>
      </c>
      <c r="R34" s="26">
        <v>0.00949590754206627</v>
      </c>
      <c r="S34" s="28">
        <f t="shared" si="8"/>
        <v>0.46749590754206555</v>
      </c>
      <c r="T34" s="8">
        <f t="shared" si="9"/>
        <v>932.3224134520659</v>
      </c>
      <c r="U34" s="33">
        <f t="shared" si="10"/>
        <v>0.4833656514560721</v>
      </c>
      <c r="V34" s="17">
        <f t="shared" si="11"/>
        <v>963.9712850423299</v>
      </c>
      <c r="W34" s="28">
        <v>0.28300000000000036</v>
      </c>
      <c r="X34" s="28">
        <v>0.3495953208978818</v>
      </c>
      <c r="Y34" s="28">
        <f t="shared" si="12"/>
        <v>0.6325953208978822</v>
      </c>
      <c r="Z34" s="8">
        <f t="shared" si="13"/>
        <v>1261.5785225134375</v>
      </c>
      <c r="AA34" s="28">
        <v>0.28300000000000036</v>
      </c>
      <c r="AB34" s="26">
        <v>0.02299926230372014</v>
      </c>
      <c r="AC34" s="28">
        <f t="shared" si="14"/>
        <v>0.3059992623037205</v>
      </c>
      <c r="AD34" s="8">
        <f t="shared" si="15"/>
        <v>610.2512688196867</v>
      </c>
      <c r="AE34" s="16">
        <f t="shared" si="0"/>
        <v>0.3265960585941617</v>
      </c>
      <c r="AF34" s="17">
        <f t="shared" si="1"/>
        <v>651.3272536937508</v>
      </c>
      <c r="AG34" s="28">
        <v>0.06699999999999973</v>
      </c>
      <c r="AH34" s="28">
        <v>0.08991955597709637</v>
      </c>
      <c r="AI34" s="28">
        <f t="shared" si="16"/>
        <v>0.15691955597709611</v>
      </c>
      <c r="AJ34" s="8">
        <f t="shared" si="17"/>
        <v>312.943101289563</v>
      </c>
      <c r="AK34" s="28">
        <v>0.06699999999999973</v>
      </c>
      <c r="AL34" s="26">
        <v>0.020192152316717664</v>
      </c>
      <c r="AM34" s="28">
        <f t="shared" si="18"/>
        <v>0.0871921523167174</v>
      </c>
      <c r="AN34" s="8">
        <f t="shared" si="19"/>
        <v>173.88643744370634</v>
      </c>
      <c r="AO34" s="33">
        <f t="shared" si="20"/>
        <v>0.06972740366037872</v>
      </c>
      <c r="AP34" s="38">
        <f t="shared" si="21"/>
        <v>139.05666384585666</v>
      </c>
      <c r="AQ34" s="40">
        <f t="shared" si="22"/>
        <v>1.3302764604629924</v>
      </c>
      <c r="AR34" s="39">
        <f t="shared" si="23"/>
        <v>2652.9570423367413</v>
      </c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</row>
    <row r="35" spans="1:68" ht="15.75">
      <c r="A35" s="8" t="s">
        <v>34</v>
      </c>
      <c r="B35" s="7">
        <v>31.1</v>
      </c>
      <c r="C35" s="20">
        <v>0.2959999999999994</v>
      </c>
      <c r="D35" s="20">
        <v>0.46292208522148454</v>
      </c>
      <c r="E35" s="20">
        <v>0.758922085221484</v>
      </c>
      <c r="F35" s="9">
        <f t="shared" si="2"/>
        <v>1513.5107253363533</v>
      </c>
      <c r="G35" s="23">
        <v>0.2959999999999994</v>
      </c>
      <c r="H35" s="24">
        <v>0.010881230898935645</v>
      </c>
      <c r="I35" s="23">
        <f t="shared" si="3"/>
        <v>0.30688123089893504</v>
      </c>
      <c r="J35" s="10">
        <f t="shared" si="24"/>
        <v>612.0101699694371</v>
      </c>
      <c r="K35" s="16">
        <f t="shared" si="4"/>
        <v>0.4520408543225489</v>
      </c>
      <c r="L35" s="17">
        <f t="shared" si="5"/>
        <v>901.5005553669162</v>
      </c>
      <c r="M35" s="28">
        <v>0.27200000000000024</v>
      </c>
      <c r="N35" s="28">
        <v>0.4944514349949065</v>
      </c>
      <c r="O35" s="28">
        <f t="shared" si="6"/>
        <v>0.7664514349949068</v>
      </c>
      <c r="P35" s="8">
        <f t="shared" si="7"/>
        <v>1528.5264322959927</v>
      </c>
      <c r="Q35" s="28">
        <v>0.27200000000000024</v>
      </c>
      <c r="R35" s="26">
        <v>0.009526539501879388</v>
      </c>
      <c r="S35" s="28">
        <f t="shared" si="8"/>
        <v>0.2815265395018796</v>
      </c>
      <c r="T35" s="8">
        <f t="shared" si="9"/>
        <v>561.4455624632035</v>
      </c>
      <c r="U35" s="33">
        <f t="shared" si="10"/>
        <v>0.48492489549302714</v>
      </c>
      <c r="V35" s="17">
        <f t="shared" si="11"/>
        <v>967.0808698327892</v>
      </c>
      <c r="W35" s="28">
        <v>0.2909999999999999</v>
      </c>
      <c r="X35" s="28">
        <v>0.35072304773948787</v>
      </c>
      <c r="Y35" s="28">
        <f t="shared" si="12"/>
        <v>0.6417230477394877</v>
      </c>
      <c r="Z35" s="8">
        <f t="shared" si="13"/>
        <v>1279.781856876383</v>
      </c>
      <c r="AA35" s="28">
        <v>0.2909999999999999</v>
      </c>
      <c r="AB35" s="26">
        <v>0.023073453472441816</v>
      </c>
      <c r="AC35" s="28">
        <f t="shared" si="14"/>
        <v>0.31407345347244175</v>
      </c>
      <c r="AD35" s="8">
        <f t="shared" si="15"/>
        <v>626.3535475255559</v>
      </c>
      <c r="AE35" s="16">
        <f t="shared" si="0"/>
        <v>0.327649594267046</v>
      </c>
      <c r="AF35" s="17">
        <f t="shared" si="1"/>
        <v>653.4283093508271</v>
      </c>
      <c r="AG35" s="28">
        <v>0.016999999999999904</v>
      </c>
      <c r="AH35" s="28">
        <v>0.09020961906089346</v>
      </c>
      <c r="AI35" s="28">
        <f t="shared" si="16"/>
        <v>0.10720961906089337</v>
      </c>
      <c r="AJ35" s="8">
        <f t="shared" si="17"/>
        <v>213.80707119694904</v>
      </c>
      <c r="AK35" s="28">
        <v>0.016999999999999904</v>
      </c>
      <c r="AL35" s="26">
        <v>0.020257288291932882</v>
      </c>
      <c r="AM35" s="28">
        <f t="shared" si="18"/>
        <v>0.03725728829193278</v>
      </c>
      <c r="AN35" s="8">
        <f t="shared" si="19"/>
        <v>74.30183746771863</v>
      </c>
      <c r="AO35" s="33">
        <f t="shared" si="20"/>
        <v>0.06995233076896058</v>
      </c>
      <c r="AP35" s="38">
        <f t="shared" si="21"/>
        <v>139.5052337292304</v>
      </c>
      <c r="AQ35" s="40">
        <f t="shared" si="22"/>
        <v>1.3345676748515827</v>
      </c>
      <c r="AR35" s="39">
        <f t="shared" si="23"/>
        <v>2661.514968279763</v>
      </c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</row>
    <row r="36" spans="1:68" ht="15.75">
      <c r="A36" s="8" t="s">
        <v>35</v>
      </c>
      <c r="B36" s="7">
        <v>55.8</v>
      </c>
      <c r="C36" s="20">
        <v>0.7419999999999991</v>
      </c>
      <c r="D36" s="20">
        <v>0.8305804615871009</v>
      </c>
      <c r="E36" s="20">
        <v>1.5725804615871</v>
      </c>
      <c r="F36" s="9">
        <f t="shared" si="2"/>
        <v>3136.1814887385376</v>
      </c>
      <c r="G36" s="23">
        <v>0.7419999999999991</v>
      </c>
      <c r="H36" s="24">
        <v>0.019523237432817007</v>
      </c>
      <c r="I36" s="23">
        <f t="shared" si="3"/>
        <v>0.7615232374328161</v>
      </c>
      <c r="J36" s="10">
        <f t="shared" si="24"/>
        <v>1518.6981771798908</v>
      </c>
      <c r="K36" s="16">
        <f t="shared" si="4"/>
        <v>0.8110572241542838</v>
      </c>
      <c r="L36" s="17">
        <f t="shared" si="5"/>
        <v>1617.4833115586468</v>
      </c>
      <c r="M36" s="28">
        <v>0.7390000000000008</v>
      </c>
      <c r="N36" s="28">
        <v>0.8871508061966489</v>
      </c>
      <c r="O36" s="28">
        <f t="shared" si="6"/>
        <v>1.6261508061966496</v>
      </c>
      <c r="P36" s="8">
        <f t="shared" si="7"/>
        <v>3243.0162912899164</v>
      </c>
      <c r="Q36" s="28">
        <v>0.7390000000000008</v>
      </c>
      <c r="R36" s="26">
        <v>0.017092633575719288</v>
      </c>
      <c r="S36" s="28">
        <f t="shared" si="8"/>
        <v>0.7560926335757201</v>
      </c>
      <c r="T36" s="8">
        <f t="shared" si="9"/>
        <v>1507.8679782137228</v>
      </c>
      <c r="U36" s="33">
        <f t="shared" si="10"/>
        <v>0.8700581726209295</v>
      </c>
      <c r="V36" s="17">
        <f t="shared" si="11"/>
        <v>1735.1483130761935</v>
      </c>
      <c r="W36" s="28">
        <v>0.6790000000000003</v>
      </c>
      <c r="X36" s="28">
        <v>0.6292715776161872</v>
      </c>
      <c r="Y36" s="28">
        <f t="shared" si="12"/>
        <v>1.3082715776161875</v>
      </c>
      <c r="Z36" s="8">
        <f t="shared" si="13"/>
        <v>2609.0729245241864</v>
      </c>
      <c r="AA36" s="28">
        <v>0.6790000000000003</v>
      </c>
      <c r="AB36" s="26">
        <v>0.04139867214669624</v>
      </c>
      <c r="AC36" s="28">
        <f t="shared" si="14"/>
        <v>0.7203986721466965</v>
      </c>
      <c r="AD36" s="8">
        <f t="shared" si="15"/>
        <v>1436.6838678754355</v>
      </c>
      <c r="AE36" s="16">
        <f t="shared" si="0"/>
        <v>0.587872905469491</v>
      </c>
      <c r="AF36" s="17">
        <f t="shared" si="1"/>
        <v>1172.389056648751</v>
      </c>
      <c r="AG36" s="28">
        <v>0.15199999999999925</v>
      </c>
      <c r="AH36" s="28">
        <v>0.16185520075877347</v>
      </c>
      <c r="AI36" s="28">
        <f t="shared" si="16"/>
        <v>0.3138552007587727</v>
      </c>
      <c r="AJ36" s="8">
        <f t="shared" si="17"/>
        <v>625.9182883212128</v>
      </c>
      <c r="AK36" s="28">
        <v>0.15199999999999925</v>
      </c>
      <c r="AL36" s="26">
        <v>0.03634587417009179</v>
      </c>
      <c r="AM36" s="28">
        <f t="shared" si="18"/>
        <v>0.18834587417009102</v>
      </c>
      <c r="AN36" s="8">
        <f t="shared" si="19"/>
        <v>375.6162933986708</v>
      </c>
      <c r="AO36" s="33">
        <f t="shared" si="20"/>
        <v>0.1255093265886817</v>
      </c>
      <c r="AP36" s="38">
        <f t="shared" si="21"/>
        <v>250.301994922542</v>
      </c>
      <c r="AQ36" s="40">
        <f t="shared" si="22"/>
        <v>2.3944976288333857</v>
      </c>
      <c r="AR36" s="39">
        <f t="shared" si="23"/>
        <v>4775.322676206133</v>
      </c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</row>
    <row r="37" spans="1:68" ht="15.75">
      <c r="A37" s="8" t="s">
        <v>36</v>
      </c>
      <c r="B37" s="7">
        <v>77</v>
      </c>
      <c r="C37" s="19">
        <v>0.681</v>
      </c>
      <c r="D37" s="19">
        <v>1.1461414971721644</v>
      </c>
      <c r="E37" s="19">
        <v>1.8271414971721645</v>
      </c>
      <c r="F37" s="9">
        <f t="shared" si="2"/>
        <v>3643.850016395476</v>
      </c>
      <c r="G37" s="23">
        <v>0.681</v>
      </c>
      <c r="H37" s="24">
        <v>0.026940668142059313</v>
      </c>
      <c r="I37" s="23">
        <f t="shared" si="3"/>
        <v>0.7079406681420594</v>
      </c>
      <c r="J37" s="10">
        <f t="shared" si="24"/>
        <v>1411.8389950690275</v>
      </c>
      <c r="K37" s="16">
        <f t="shared" si="4"/>
        <v>1.1192008290301052</v>
      </c>
      <c r="L37" s="17">
        <f t="shared" si="5"/>
        <v>2232.0110213264484</v>
      </c>
      <c r="M37" s="28">
        <v>0.8259999999999996</v>
      </c>
      <c r="N37" s="28">
        <v>1.2242045175115048</v>
      </c>
      <c r="O37" s="28">
        <f t="shared" si="6"/>
        <v>2.0502045175115047</v>
      </c>
      <c r="P37" s="8">
        <f t="shared" si="7"/>
        <v>4088.7023672280184</v>
      </c>
      <c r="Q37" s="28">
        <v>0.8259999999999996</v>
      </c>
      <c r="R37" s="26">
        <v>0.02358660905610009</v>
      </c>
      <c r="S37" s="28">
        <f t="shared" si="8"/>
        <v>0.8495866090560997</v>
      </c>
      <c r="T37" s="8">
        <f t="shared" si="9"/>
        <v>1694.322078574489</v>
      </c>
      <c r="U37" s="33">
        <f t="shared" si="10"/>
        <v>1.200617908455405</v>
      </c>
      <c r="V37" s="17">
        <f t="shared" si="11"/>
        <v>2394.3802886535295</v>
      </c>
      <c r="W37" s="28">
        <v>0.36900000000000066</v>
      </c>
      <c r="X37" s="28">
        <v>0.8683496680366741</v>
      </c>
      <c r="Y37" s="28">
        <f t="shared" si="12"/>
        <v>1.237349668036675</v>
      </c>
      <c r="Z37" s="8">
        <f t="shared" si="13"/>
        <v>2467.63406946886</v>
      </c>
      <c r="AA37" s="28">
        <v>0.36900000000000066</v>
      </c>
      <c r="AB37" s="26">
        <v>0.057127199915691956</v>
      </c>
      <c r="AC37" s="28">
        <f t="shared" si="14"/>
        <v>0.4261271999156926</v>
      </c>
      <c r="AD37" s="8">
        <f t="shared" si="15"/>
        <v>849.8212135198665</v>
      </c>
      <c r="AE37" s="16">
        <f t="shared" si="0"/>
        <v>0.8112224681209823</v>
      </c>
      <c r="AF37" s="17">
        <f t="shared" si="1"/>
        <v>1617.8128559489937</v>
      </c>
      <c r="AG37" s="28">
        <v>0.0649999999999995</v>
      </c>
      <c r="AH37" s="28">
        <v>0.2233485745237555</v>
      </c>
      <c r="AI37" s="28">
        <f t="shared" si="16"/>
        <v>0.288348574523755</v>
      </c>
      <c r="AJ37" s="8">
        <f t="shared" si="17"/>
        <v>575.0506786869794</v>
      </c>
      <c r="AK37" s="28">
        <v>0.0649999999999995</v>
      </c>
      <c r="AL37" s="26">
        <v>0.05015470091571807</v>
      </c>
      <c r="AM37" s="28">
        <f t="shared" si="18"/>
        <v>0.11515470091571757</v>
      </c>
      <c r="AN37" s="8">
        <f t="shared" si="19"/>
        <v>229.65186848920638</v>
      </c>
      <c r="AO37" s="33">
        <f t="shared" si="20"/>
        <v>0.17319387360803745</v>
      </c>
      <c r="AP37" s="38">
        <f t="shared" si="21"/>
        <v>345.398810197773</v>
      </c>
      <c r="AQ37" s="40">
        <f t="shared" si="22"/>
        <v>3.30423507921453</v>
      </c>
      <c r="AR37" s="39">
        <f t="shared" si="23"/>
        <v>6589.602976126745</v>
      </c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</row>
    <row r="38" spans="1:68" ht="15.75">
      <c r="A38" s="13" t="s">
        <v>37</v>
      </c>
      <c r="B38" s="12">
        <v>51.3</v>
      </c>
      <c r="C38" s="19">
        <v>0.9109999999999995</v>
      </c>
      <c r="D38" s="19">
        <v>0.7635981662978185</v>
      </c>
      <c r="E38" s="19">
        <v>1.674598166297818</v>
      </c>
      <c r="F38" s="9">
        <f t="shared" si="2"/>
        <v>3339.6343770660756</v>
      </c>
      <c r="G38" s="23">
        <v>0.9109999999999995</v>
      </c>
      <c r="H38" s="24">
        <v>0.017948782801138218</v>
      </c>
      <c r="I38" s="23">
        <f t="shared" si="3"/>
        <v>0.9289487828011377</v>
      </c>
      <c r="J38" s="10">
        <f t="shared" si="24"/>
        <v>1852.5932680524809</v>
      </c>
      <c r="K38" s="16">
        <f t="shared" si="4"/>
        <v>0.7456493834966803</v>
      </c>
      <c r="L38" s="17">
        <f t="shared" si="5"/>
        <v>1487.0411090135947</v>
      </c>
      <c r="M38" s="29">
        <v>0.9569999999999991</v>
      </c>
      <c r="N38" s="29">
        <v>0.8156063863420805</v>
      </c>
      <c r="O38" s="28">
        <f t="shared" si="6"/>
        <v>1.7726063863420796</v>
      </c>
      <c r="P38" s="8">
        <f t="shared" si="7"/>
        <v>3535.0911902181456</v>
      </c>
      <c r="Q38" s="28">
        <v>0.9569999999999991</v>
      </c>
      <c r="R38" s="26">
        <v>0.01571419538412902</v>
      </c>
      <c r="S38" s="28">
        <f t="shared" si="8"/>
        <v>0.9727141953841281</v>
      </c>
      <c r="T38" s="8">
        <f t="shared" si="9"/>
        <v>1939.8741927126127</v>
      </c>
      <c r="U38" s="33">
        <f t="shared" si="10"/>
        <v>0.7998921909579515</v>
      </c>
      <c r="V38" s="17">
        <f t="shared" si="11"/>
        <v>1595.2169975055328</v>
      </c>
      <c r="W38" s="29">
        <v>0.8530000000000015</v>
      </c>
      <c r="X38" s="29">
        <v>0.578523869743914</v>
      </c>
      <c r="Y38" s="28">
        <f t="shared" si="12"/>
        <v>1.4315238697439154</v>
      </c>
      <c r="Z38" s="8">
        <f t="shared" si="13"/>
        <v>2854.873738191593</v>
      </c>
      <c r="AA38" s="28">
        <v>0.8530000000000015</v>
      </c>
      <c r="AB38" s="26">
        <v>0.03806006955422074</v>
      </c>
      <c r="AC38" s="28">
        <f t="shared" si="14"/>
        <v>0.8910600695542222</v>
      </c>
      <c r="AD38" s="8">
        <f t="shared" si="15"/>
        <v>1777.0321861112898</v>
      </c>
      <c r="AE38" s="16">
        <f t="shared" si="0"/>
        <v>0.5404638001896932</v>
      </c>
      <c r="AF38" s="17">
        <f t="shared" si="1"/>
        <v>1077.8415520803032</v>
      </c>
      <c r="AG38" s="29">
        <v>0.04099999999999859</v>
      </c>
      <c r="AH38" s="29">
        <v>0.14880236198790464</v>
      </c>
      <c r="AI38" s="28">
        <f t="shared" si="16"/>
        <v>0.18980236198790323</v>
      </c>
      <c r="AJ38" s="8">
        <f t="shared" si="17"/>
        <v>378.5209524888555</v>
      </c>
      <c r="AK38" s="28">
        <v>0.04099999999999859</v>
      </c>
      <c r="AL38" s="26">
        <v>0.033414755285406966</v>
      </c>
      <c r="AM38" s="28">
        <f t="shared" si="18"/>
        <v>0.07441475528540556</v>
      </c>
      <c r="AN38" s="8">
        <f t="shared" si="19"/>
        <v>148.40460231813145</v>
      </c>
      <c r="AO38" s="33">
        <f t="shared" si="20"/>
        <v>0.11538760670249767</v>
      </c>
      <c r="AP38" s="38">
        <f t="shared" si="21"/>
        <v>230.11635017072408</v>
      </c>
      <c r="AQ38" s="40">
        <f t="shared" si="22"/>
        <v>2.2013929813468227</v>
      </c>
      <c r="AR38" s="39">
        <f t="shared" si="23"/>
        <v>4390.216008770155</v>
      </c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</row>
    <row r="39" spans="1:68" ht="15.75">
      <c r="A39" s="8" t="s">
        <v>38</v>
      </c>
      <c r="B39" s="7">
        <v>28.4</v>
      </c>
      <c r="C39" s="19">
        <v>0.5649999999999995</v>
      </c>
      <c r="D39" s="19">
        <v>0.42273270804791513</v>
      </c>
      <c r="E39" s="19">
        <v>0.9877327080479146</v>
      </c>
      <c r="F39" s="9">
        <f t="shared" si="2"/>
        <v>1969.8254623328755</v>
      </c>
      <c r="G39" s="23">
        <v>0.5649999999999995</v>
      </c>
      <c r="H39" s="24">
        <v>0.00993655811992837</v>
      </c>
      <c r="I39" s="23">
        <f t="shared" si="3"/>
        <v>0.5749365581199278</v>
      </c>
      <c r="J39" s="10">
        <f t="shared" si="24"/>
        <v>1146.590228492991</v>
      </c>
      <c r="K39" s="16">
        <f t="shared" si="4"/>
        <v>0.41279614992798674</v>
      </c>
      <c r="L39" s="17">
        <f t="shared" si="5"/>
        <v>823.2352338398846</v>
      </c>
      <c r="M39" s="28">
        <v>0.5709999999999997</v>
      </c>
      <c r="N39" s="28">
        <v>0.45152478308216537</v>
      </c>
      <c r="O39" s="28">
        <f t="shared" si="6"/>
        <v>1.022524783082165</v>
      </c>
      <c r="P39" s="8">
        <f t="shared" si="7"/>
        <v>2039.210949652931</v>
      </c>
      <c r="Q39" s="28">
        <v>0.5709999999999997</v>
      </c>
      <c r="R39" s="26">
        <v>0.008699476586925228</v>
      </c>
      <c r="S39" s="28">
        <f t="shared" si="8"/>
        <v>0.579699476586925</v>
      </c>
      <c r="T39" s="8">
        <f t="shared" si="9"/>
        <v>1156.0888691625387</v>
      </c>
      <c r="U39" s="33">
        <f t="shared" si="10"/>
        <v>0.4428253064952401</v>
      </c>
      <c r="V39" s="17">
        <f t="shared" si="11"/>
        <v>883.1220804903924</v>
      </c>
      <c r="W39" s="28">
        <v>0.49300000000000027</v>
      </c>
      <c r="X39" s="28">
        <v>0.32027442301612397</v>
      </c>
      <c r="Y39" s="28">
        <f t="shared" si="12"/>
        <v>0.8132744230161242</v>
      </c>
      <c r="Z39" s="8">
        <f t="shared" si="13"/>
        <v>1621.9050490768263</v>
      </c>
      <c r="AA39" s="28">
        <v>0.49300000000000027</v>
      </c>
      <c r="AB39" s="26">
        <v>0.021070291916956512</v>
      </c>
      <c r="AC39" s="28">
        <f t="shared" si="14"/>
        <v>0.5140702919169567</v>
      </c>
      <c r="AD39" s="8">
        <f t="shared" si="15"/>
        <v>1025.2052424670676</v>
      </c>
      <c r="AE39" s="16">
        <f t="shared" si="0"/>
        <v>0.29920413109916744</v>
      </c>
      <c r="AF39" s="17">
        <f t="shared" si="1"/>
        <v>596.6998066097588</v>
      </c>
      <c r="AG39" s="28">
        <v>0.11899999999999977</v>
      </c>
      <c r="AH39" s="28">
        <v>0.08237791579837216</v>
      </c>
      <c r="AI39" s="28">
        <f t="shared" si="16"/>
        <v>0.20137791579837194</v>
      </c>
      <c r="AJ39" s="8">
        <f t="shared" si="17"/>
        <v>401.6059636975352</v>
      </c>
      <c r="AK39" s="28">
        <v>0.11899999999999977</v>
      </c>
      <c r="AL39" s="26">
        <v>0.018498616961121987</v>
      </c>
      <c r="AM39" s="28">
        <f t="shared" si="18"/>
        <v>0.13749861696112176</v>
      </c>
      <c r="AN39" s="8">
        <f t="shared" si="19"/>
        <v>274.2121168193955</v>
      </c>
      <c r="AO39" s="33">
        <f t="shared" si="20"/>
        <v>0.06387929883725019</v>
      </c>
      <c r="AP39" s="38">
        <f t="shared" si="21"/>
        <v>127.3938468781397</v>
      </c>
      <c r="AQ39" s="40">
        <f t="shared" si="22"/>
        <v>1.2187048863596446</v>
      </c>
      <c r="AR39" s="39">
        <f t="shared" si="23"/>
        <v>2430.4509678181757</v>
      </c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</row>
    <row r="40" spans="1:68" ht="15.75">
      <c r="A40" s="8" t="s">
        <v>39</v>
      </c>
      <c r="B40" s="7">
        <v>28.4</v>
      </c>
      <c r="C40" s="19">
        <v>0.3930000000000007</v>
      </c>
      <c r="D40" s="19">
        <v>0.42273270804791513</v>
      </c>
      <c r="E40" s="19">
        <v>0.8157327080479158</v>
      </c>
      <c r="F40" s="9">
        <f t="shared" si="2"/>
        <v>1626.807582332878</v>
      </c>
      <c r="G40" s="23">
        <v>0.3930000000000007</v>
      </c>
      <c r="H40" s="24">
        <v>0.00993655811992837</v>
      </c>
      <c r="I40" s="23">
        <f t="shared" si="3"/>
        <v>0.40293655811992907</v>
      </c>
      <c r="J40" s="10">
        <f t="shared" si="24"/>
        <v>803.5723484929933</v>
      </c>
      <c r="K40" s="16">
        <f t="shared" si="4"/>
        <v>0.4127961499279867</v>
      </c>
      <c r="L40" s="17">
        <f t="shared" si="5"/>
        <v>823.2352338398846</v>
      </c>
      <c r="M40" s="28">
        <v>0.45099999999999874</v>
      </c>
      <c r="N40" s="28">
        <v>0.45152478308216537</v>
      </c>
      <c r="O40" s="28">
        <f t="shared" si="6"/>
        <v>0.9025247830821641</v>
      </c>
      <c r="P40" s="8">
        <f t="shared" si="7"/>
        <v>1799.8961496529291</v>
      </c>
      <c r="Q40" s="28">
        <v>0.45099999999999874</v>
      </c>
      <c r="R40" s="26">
        <v>0.008699476586925228</v>
      </c>
      <c r="S40" s="28">
        <f t="shared" si="8"/>
        <v>0.45969947658692395</v>
      </c>
      <c r="T40" s="8">
        <f t="shared" si="9"/>
        <v>916.7740691625365</v>
      </c>
      <c r="U40" s="33">
        <f t="shared" si="10"/>
        <v>0.44282530649524016</v>
      </c>
      <c r="V40" s="17">
        <f t="shared" si="11"/>
        <v>883.1220804903926</v>
      </c>
      <c r="W40" s="28">
        <v>0.19200000000000017</v>
      </c>
      <c r="X40" s="28">
        <v>0.32027442301612397</v>
      </c>
      <c r="Y40" s="28">
        <f t="shared" si="12"/>
        <v>0.5122744230161241</v>
      </c>
      <c r="Z40" s="8">
        <f t="shared" si="13"/>
        <v>1021.6237590768262</v>
      </c>
      <c r="AA40" s="28">
        <v>0.19200000000000017</v>
      </c>
      <c r="AB40" s="26">
        <v>0.021070291916956512</v>
      </c>
      <c r="AC40" s="28">
        <f t="shared" si="14"/>
        <v>0.21307029191695667</v>
      </c>
      <c r="AD40" s="8">
        <f t="shared" si="15"/>
        <v>424.9239524670675</v>
      </c>
      <c r="AE40" s="16">
        <f t="shared" si="0"/>
        <v>0.29920413109916744</v>
      </c>
      <c r="AF40" s="17">
        <f t="shared" si="1"/>
        <v>596.6998066097588</v>
      </c>
      <c r="AG40" s="28">
        <v>0.08000000000000007</v>
      </c>
      <c r="AH40" s="28">
        <v>0.08237791579837216</v>
      </c>
      <c r="AI40" s="28">
        <f t="shared" si="16"/>
        <v>0.16237791579837224</v>
      </c>
      <c r="AJ40" s="8">
        <f t="shared" si="17"/>
        <v>323.82865369753574</v>
      </c>
      <c r="AK40" s="28">
        <v>0.08000000000000007</v>
      </c>
      <c r="AL40" s="26">
        <v>0.018498616961121987</v>
      </c>
      <c r="AM40" s="28">
        <f t="shared" si="18"/>
        <v>0.09849861696112205</v>
      </c>
      <c r="AN40" s="8">
        <f t="shared" si="19"/>
        <v>196.4348068193961</v>
      </c>
      <c r="AO40" s="33">
        <f t="shared" si="20"/>
        <v>0.06387929883725019</v>
      </c>
      <c r="AP40" s="38">
        <f t="shared" si="21"/>
        <v>127.39384687813964</v>
      </c>
      <c r="AQ40" s="40">
        <f t="shared" si="22"/>
        <v>1.2187048863596446</v>
      </c>
      <c r="AR40" s="39">
        <f t="shared" si="23"/>
        <v>2430.4509678181757</v>
      </c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</row>
    <row r="41" spans="1:68" ht="15.75">
      <c r="A41" s="8" t="s">
        <v>40</v>
      </c>
      <c r="B41" s="7">
        <v>50.8</v>
      </c>
      <c r="C41" s="19">
        <v>0.8290000000000005</v>
      </c>
      <c r="D41" s="19">
        <v>0.7561556890434538</v>
      </c>
      <c r="E41" s="19">
        <v>1.5851556890434542</v>
      </c>
      <c r="F41" s="9">
        <f t="shared" si="2"/>
        <v>3161.26013910247</v>
      </c>
      <c r="G41" s="23">
        <v>0.8290000000000005</v>
      </c>
      <c r="H41" s="24">
        <v>0.017773843397618352</v>
      </c>
      <c r="I41" s="23">
        <f t="shared" si="3"/>
        <v>0.8467738433976189</v>
      </c>
      <c r="J41" s="10">
        <f t="shared" si="24"/>
        <v>1688.7126081494373</v>
      </c>
      <c r="K41" s="16">
        <f t="shared" si="4"/>
        <v>0.7383818456458353</v>
      </c>
      <c r="L41" s="17">
        <f t="shared" si="5"/>
        <v>1472.5475309530327</v>
      </c>
      <c r="M41" s="28">
        <v>0.7959999999999995</v>
      </c>
      <c r="N41" s="28">
        <v>0.8076570063582396</v>
      </c>
      <c r="O41" s="28">
        <f t="shared" si="6"/>
        <v>1.603657006358239</v>
      </c>
      <c r="P41" s="8">
        <f t="shared" si="7"/>
        <v>3198.1571312101723</v>
      </c>
      <c r="Q41" s="28">
        <v>0.7959999999999995</v>
      </c>
      <c r="R41" s="26">
        <v>0.015561035585063436</v>
      </c>
      <c r="S41" s="28">
        <f t="shared" si="8"/>
        <v>0.8115610355850629</v>
      </c>
      <c r="T41" s="8">
        <f t="shared" si="9"/>
        <v>1618.488057656935</v>
      </c>
      <c r="U41" s="33">
        <f t="shared" si="10"/>
        <v>0.7920959707731761</v>
      </c>
      <c r="V41" s="17">
        <f t="shared" si="11"/>
        <v>1579.6690735532372</v>
      </c>
      <c r="W41" s="28">
        <v>0.673</v>
      </c>
      <c r="X41" s="28">
        <v>0.5728852355358837</v>
      </c>
      <c r="Y41" s="28">
        <f t="shared" si="12"/>
        <v>1.2458852355358836</v>
      </c>
      <c r="Z41" s="8">
        <f t="shared" si="13"/>
        <v>2484.656466376857</v>
      </c>
      <c r="AA41" s="28">
        <v>0.673</v>
      </c>
      <c r="AB41" s="26">
        <v>0.03768911371061235</v>
      </c>
      <c r="AC41" s="28">
        <f t="shared" si="14"/>
        <v>0.7106891137106124</v>
      </c>
      <c r="AD41" s="8">
        <f t="shared" si="15"/>
        <v>1417.3201925819371</v>
      </c>
      <c r="AE41" s="16">
        <f t="shared" si="0"/>
        <v>0.5351961218252712</v>
      </c>
      <c r="AF41" s="17">
        <f t="shared" si="1"/>
        <v>1067.33627379492</v>
      </c>
      <c r="AG41" s="28">
        <v>0.10200000000000031</v>
      </c>
      <c r="AH41" s="28">
        <v>0.1473520465689192</v>
      </c>
      <c r="AI41" s="28">
        <f t="shared" si="16"/>
        <v>0.24935204656891952</v>
      </c>
      <c r="AJ41" s="8">
        <f t="shared" si="17"/>
        <v>497.2802929519305</v>
      </c>
      <c r="AK41" s="28">
        <v>0.10200000000000031</v>
      </c>
      <c r="AL41" s="26">
        <v>0.03308907540933088</v>
      </c>
      <c r="AM41" s="28">
        <f t="shared" si="18"/>
        <v>0.13508907540933118</v>
      </c>
      <c r="AN41" s="8">
        <f t="shared" si="19"/>
        <v>269.4067921980751</v>
      </c>
      <c r="AO41" s="33">
        <f t="shared" si="20"/>
        <v>0.11426297115958833</v>
      </c>
      <c r="AP41" s="38">
        <f t="shared" si="21"/>
        <v>227.8735007538554</v>
      </c>
      <c r="AQ41" s="40">
        <f t="shared" si="22"/>
        <v>2.179936909403871</v>
      </c>
      <c r="AR41" s="39">
        <f t="shared" si="23"/>
        <v>4347.426379055046</v>
      </c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</row>
    <row r="42" spans="1:68" ht="15.75">
      <c r="A42" s="8" t="s">
        <v>41</v>
      </c>
      <c r="B42" s="7">
        <v>51.1</v>
      </c>
      <c r="C42" s="19">
        <v>0.8629999999999995</v>
      </c>
      <c r="D42" s="19">
        <v>0.7606211753960727</v>
      </c>
      <c r="E42" s="19">
        <v>1.6236211753960723</v>
      </c>
      <c r="F42" s="9">
        <f t="shared" si="2"/>
        <v>3237.971473880633</v>
      </c>
      <c r="G42" s="23">
        <v>0.8629999999999995</v>
      </c>
      <c r="H42" s="24">
        <v>0.01787880703973027</v>
      </c>
      <c r="I42" s="23">
        <f t="shared" si="3"/>
        <v>0.8808788070397298</v>
      </c>
      <c r="J42" s="10">
        <f t="shared" si="24"/>
        <v>1756.7277960912627</v>
      </c>
      <c r="K42" s="16">
        <f t="shared" si="4"/>
        <v>0.7427423683563426</v>
      </c>
      <c r="L42" s="17">
        <f t="shared" si="5"/>
        <v>1481.2436777893702</v>
      </c>
      <c r="M42" s="28">
        <v>0.8140000000000001</v>
      </c>
      <c r="N42" s="28">
        <v>0.8124266343485441</v>
      </c>
      <c r="O42" s="28">
        <f t="shared" si="6"/>
        <v>1.6264266343485443</v>
      </c>
      <c r="P42" s="8">
        <f t="shared" si="7"/>
        <v>3243.5663726149583</v>
      </c>
      <c r="Q42" s="28">
        <v>0.8140000000000001</v>
      </c>
      <c r="R42" s="26">
        <v>0.01565293146450279</v>
      </c>
      <c r="S42" s="28">
        <f t="shared" si="8"/>
        <v>0.8296529314645028</v>
      </c>
      <c r="T42" s="8">
        <f t="shared" si="9"/>
        <v>1654.5685446903433</v>
      </c>
      <c r="U42" s="33">
        <f t="shared" si="10"/>
        <v>0.7967737028840415</v>
      </c>
      <c r="V42" s="17">
        <f t="shared" si="11"/>
        <v>1588.997827924615</v>
      </c>
      <c r="W42" s="28">
        <v>0.7690000000000001</v>
      </c>
      <c r="X42" s="28">
        <v>0.576268416060702</v>
      </c>
      <c r="Y42" s="28">
        <f t="shared" si="12"/>
        <v>1.3452684160607022</v>
      </c>
      <c r="Z42" s="8">
        <f t="shared" si="13"/>
        <v>2682.855349465698</v>
      </c>
      <c r="AA42" s="28">
        <v>0.7690000000000001</v>
      </c>
      <c r="AB42" s="26">
        <v>0.03791168721677739</v>
      </c>
      <c r="AC42" s="28">
        <f t="shared" si="14"/>
        <v>0.8069116872167775</v>
      </c>
      <c r="AD42" s="8">
        <f t="shared" si="15"/>
        <v>1609.2159086995473</v>
      </c>
      <c r="AE42" s="16">
        <f t="shared" si="0"/>
        <v>0.5383567288439247</v>
      </c>
      <c r="AF42" s="17">
        <f t="shared" si="1"/>
        <v>1073.6394407661508</v>
      </c>
      <c r="AG42" s="28">
        <v>0.2110000000000003</v>
      </c>
      <c r="AH42" s="28">
        <v>0.14822223582031047</v>
      </c>
      <c r="AI42" s="28">
        <f t="shared" si="16"/>
        <v>0.35922223582031076</v>
      </c>
      <c r="AJ42" s="8">
        <f t="shared" si="17"/>
        <v>716.3933126740875</v>
      </c>
      <c r="AK42" s="28">
        <v>0.2110000000000003</v>
      </c>
      <c r="AL42" s="26">
        <v>0.033284483334976536</v>
      </c>
      <c r="AM42" s="28">
        <f t="shared" si="18"/>
        <v>0.24428448333497682</v>
      </c>
      <c r="AN42" s="8">
        <f t="shared" si="19"/>
        <v>487.1741022701109</v>
      </c>
      <c r="AO42" s="33">
        <f t="shared" si="20"/>
        <v>0.11493775248533394</v>
      </c>
      <c r="AP42" s="38">
        <f t="shared" si="21"/>
        <v>229.2192104039766</v>
      </c>
      <c r="AQ42" s="40">
        <f t="shared" si="22"/>
        <v>2.1928105525696426</v>
      </c>
      <c r="AR42" s="39">
        <f t="shared" si="23"/>
        <v>4373.100156884113</v>
      </c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</row>
    <row r="43" spans="1:68" ht="15.75">
      <c r="A43" s="8" t="s">
        <v>42</v>
      </c>
      <c r="B43" s="7">
        <v>28.5</v>
      </c>
      <c r="C43" s="19">
        <v>0.5039999999999996</v>
      </c>
      <c r="D43" s="19">
        <v>0.42422120349878806</v>
      </c>
      <c r="E43" s="19">
        <v>0.9282212034987876</v>
      </c>
      <c r="F43" s="9">
        <f t="shared" si="2"/>
        <v>1851.142263925597</v>
      </c>
      <c r="G43" s="23">
        <v>0.5039999999999996</v>
      </c>
      <c r="H43" s="24">
        <v>0.009971546000632343</v>
      </c>
      <c r="I43" s="23">
        <f t="shared" si="3"/>
        <v>0.5139715460006319</v>
      </c>
      <c r="J43" s="10">
        <f t="shared" si="24"/>
        <v>1025.0083144736002</v>
      </c>
      <c r="K43" s="16">
        <f t="shared" si="4"/>
        <v>0.4142496574981557</v>
      </c>
      <c r="L43" s="17">
        <f t="shared" si="5"/>
        <v>826.1339494519968</v>
      </c>
      <c r="M43" s="28">
        <v>0.4190000000000005</v>
      </c>
      <c r="N43" s="28">
        <v>0.4531146590789336</v>
      </c>
      <c r="O43" s="28">
        <f t="shared" si="6"/>
        <v>0.8721146590789342</v>
      </c>
      <c r="P43" s="8">
        <f t="shared" si="7"/>
        <v>1739.2495434545276</v>
      </c>
      <c r="Q43" s="28">
        <v>0.4190000000000005</v>
      </c>
      <c r="R43" s="26">
        <v>0.008730108546738346</v>
      </c>
      <c r="S43" s="28">
        <f t="shared" si="8"/>
        <v>0.4277301085467388</v>
      </c>
      <c r="T43" s="8">
        <f t="shared" si="9"/>
        <v>853.0178781736757</v>
      </c>
      <c r="U43" s="33">
        <f t="shared" si="10"/>
        <v>0.44438455053219533</v>
      </c>
      <c r="V43" s="17">
        <f t="shared" si="11"/>
        <v>886.2316652808519</v>
      </c>
      <c r="W43" s="28">
        <v>0.2519999999999998</v>
      </c>
      <c r="X43" s="28">
        <v>0.32140214985773</v>
      </c>
      <c r="Y43" s="28">
        <f t="shared" si="12"/>
        <v>0.5734021498577297</v>
      </c>
      <c r="Z43" s="8">
        <f t="shared" si="13"/>
        <v>1143.530173439772</v>
      </c>
      <c r="AA43" s="28">
        <v>0.2519999999999998</v>
      </c>
      <c r="AB43" s="26">
        <v>0.021144483085678192</v>
      </c>
      <c r="AC43" s="28">
        <f t="shared" si="14"/>
        <v>0.27314448308567796</v>
      </c>
      <c r="AD43" s="8">
        <f t="shared" si="15"/>
        <v>544.7293111729367</v>
      </c>
      <c r="AE43" s="16">
        <f t="shared" si="0"/>
        <v>0.3002576667720518</v>
      </c>
      <c r="AF43" s="17">
        <f t="shared" si="1"/>
        <v>598.8008622668352</v>
      </c>
      <c r="AG43" s="28">
        <v>0.09799999999999986</v>
      </c>
      <c r="AH43" s="28">
        <v>0.08266797888216924</v>
      </c>
      <c r="AI43" s="28">
        <f t="shared" si="16"/>
        <v>0.18066797888216912</v>
      </c>
      <c r="AJ43" s="8">
        <f t="shared" si="17"/>
        <v>360.30434360492103</v>
      </c>
      <c r="AK43" s="28">
        <v>0.09799999999999986</v>
      </c>
      <c r="AL43" s="26">
        <v>0.018563752936337205</v>
      </c>
      <c r="AM43" s="28">
        <f t="shared" si="18"/>
        <v>0.11656375293633707</v>
      </c>
      <c r="AN43" s="8">
        <f t="shared" si="19"/>
        <v>232.46192684340764</v>
      </c>
      <c r="AO43" s="33">
        <f t="shared" si="20"/>
        <v>0.06410422594583205</v>
      </c>
      <c r="AP43" s="38">
        <f t="shared" si="21"/>
        <v>127.84241676151339</v>
      </c>
      <c r="AQ43" s="40">
        <f t="shared" si="22"/>
        <v>1.2229961007482348</v>
      </c>
      <c r="AR43" s="39">
        <f t="shared" si="23"/>
        <v>2439.0088937611977</v>
      </c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</row>
    <row r="44" spans="1:68" ht="15.75">
      <c r="A44" s="11" t="s">
        <v>43</v>
      </c>
      <c r="B44" s="7">
        <v>28.6</v>
      </c>
      <c r="C44" s="19">
        <v>0.1629999999999998</v>
      </c>
      <c r="D44" s="19">
        <v>0.42570969894966104</v>
      </c>
      <c r="E44" s="19">
        <v>0.5887096989496609</v>
      </c>
      <c r="F44" s="9">
        <f t="shared" si="2"/>
        <v>1174.0578655183192</v>
      </c>
      <c r="G44" s="23">
        <v>0.1629999999999998</v>
      </c>
      <c r="H44" s="24">
        <v>0.010006533881336318</v>
      </c>
      <c r="I44" s="23">
        <f t="shared" si="3"/>
        <v>0.17300653388133613</v>
      </c>
      <c r="J44" s="10">
        <f t="shared" si="24"/>
        <v>345.0252004542098</v>
      </c>
      <c r="K44" s="16">
        <f t="shared" si="4"/>
        <v>0.4157031650683247</v>
      </c>
      <c r="L44" s="17">
        <f t="shared" si="5"/>
        <v>829.0326650641093</v>
      </c>
      <c r="M44" s="21">
        <v>0.17700000000000005</v>
      </c>
      <c r="N44" s="21">
        <v>0.4547045350757018</v>
      </c>
      <c r="O44" s="28">
        <f t="shared" si="6"/>
        <v>0.6317045350757018</v>
      </c>
      <c r="P44" s="8">
        <f t="shared" si="7"/>
        <v>1259.8020372561214</v>
      </c>
      <c r="Q44" s="28">
        <v>0.17700000000000005</v>
      </c>
      <c r="R44" s="31">
        <v>0.008760740506551463</v>
      </c>
      <c r="S44" s="28">
        <f t="shared" si="8"/>
        <v>0.1857607405065515</v>
      </c>
      <c r="T44" s="8">
        <f t="shared" si="9"/>
        <v>370.4607871848106</v>
      </c>
      <c r="U44" s="33">
        <f t="shared" si="10"/>
        <v>0.4459437945691503</v>
      </c>
      <c r="V44" s="17">
        <f t="shared" si="11"/>
        <v>889.3412500713107</v>
      </c>
      <c r="W44" s="21">
        <v>0.14800000000000002</v>
      </c>
      <c r="X44" s="21">
        <v>0.32252987669933614</v>
      </c>
      <c r="Y44" s="28">
        <f t="shared" si="12"/>
        <v>0.47052987669933616</v>
      </c>
      <c r="Z44" s="8">
        <f t="shared" si="13"/>
        <v>938.3730278027191</v>
      </c>
      <c r="AA44" s="28">
        <v>0.14800000000000002</v>
      </c>
      <c r="AB44" s="31">
        <v>0.02121867425439987</v>
      </c>
      <c r="AC44" s="28">
        <f t="shared" si="14"/>
        <v>0.1692186742543999</v>
      </c>
      <c r="AD44" s="8">
        <f t="shared" si="15"/>
        <v>337.47110987880717</v>
      </c>
      <c r="AE44" s="16">
        <f t="shared" si="0"/>
        <v>0.30131120244493625</v>
      </c>
      <c r="AF44" s="17">
        <f t="shared" si="1"/>
        <v>600.9019179239119</v>
      </c>
      <c r="AG44" s="21">
        <v>0.0040000000000000036</v>
      </c>
      <c r="AH44" s="21">
        <v>0.08295804196596633</v>
      </c>
      <c r="AI44" s="28">
        <f t="shared" si="16"/>
        <v>0.08695804196596633</v>
      </c>
      <c r="AJ44" s="8">
        <f t="shared" si="17"/>
        <v>173.419553512307</v>
      </c>
      <c r="AK44" s="28">
        <v>0.0040000000000000036</v>
      </c>
      <c r="AL44" s="31">
        <v>0.018628888911552424</v>
      </c>
      <c r="AM44" s="28">
        <f t="shared" si="18"/>
        <v>0.022628888911552427</v>
      </c>
      <c r="AN44" s="8">
        <f t="shared" si="19"/>
        <v>45.12856686741989</v>
      </c>
      <c r="AO44" s="33">
        <f t="shared" si="20"/>
        <v>0.0643291530544139</v>
      </c>
      <c r="AP44" s="38">
        <f t="shared" si="21"/>
        <v>128.2909866448871</v>
      </c>
      <c r="AQ44" s="40">
        <f t="shared" si="22"/>
        <v>1.227287315136825</v>
      </c>
      <c r="AR44" s="39">
        <f t="shared" si="23"/>
        <v>2447.566819704219</v>
      </c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</row>
    <row r="45" spans="1:68" ht="15.75">
      <c r="A45" s="8" t="s">
        <v>44</v>
      </c>
      <c r="B45" s="7">
        <v>50.8</v>
      </c>
      <c r="C45" s="19">
        <v>0.7490000000000006</v>
      </c>
      <c r="D45" s="19">
        <v>0.7561556890434538</v>
      </c>
      <c r="E45" s="19">
        <v>1.5051556890434543</v>
      </c>
      <c r="F45" s="9">
        <f t="shared" si="2"/>
        <v>3001.7169391024704</v>
      </c>
      <c r="G45" s="23">
        <v>0.7490000000000006</v>
      </c>
      <c r="H45" s="24">
        <v>0.017773843397618352</v>
      </c>
      <c r="I45" s="23">
        <f t="shared" si="3"/>
        <v>0.7667738433976189</v>
      </c>
      <c r="J45" s="10">
        <f t="shared" si="24"/>
        <v>1529.1694081494375</v>
      </c>
      <c r="K45" s="16">
        <f t="shared" si="4"/>
        <v>0.7383818456458354</v>
      </c>
      <c r="L45" s="17">
        <f t="shared" si="5"/>
        <v>1472.547530953033</v>
      </c>
      <c r="M45" s="28">
        <v>0.7419999999999991</v>
      </c>
      <c r="N45" s="28">
        <v>0.8076570063582396</v>
      </c>
      <c r="O45" s="28">
        <f t="shared" si="6"/>
        <v>1.5496570063582387</v>
      </c>
      <c r="P45" s="8">
        <f t="shared" si="7"/>
        <v>3090.465471210172</v>
      </c>
      <c r="Q45" s="28">
        <v>0.7419999999999991</v>
      </c>
      <c r="R45" s="26">
        <v>0.015561035585063436</v>
      </c>
      <c r="S45" s="28">
        <f t="shared" si="8"/>
        <v>0.7575610355850625</v>
      </c>
      <c r="T45" s="8">
        <f t="shared" si="9"/>
        <v>1510.7963976569342</v>
      </c>
      <c r="U45" s="33">
        <f t="shared" si="10"/>
        <v>0.7920959707731762</v>
      </c>
      <c r="V45" s="17">
        <f t="shared" si="11"/>
        <v>1579.6690735532377</v>
      </c>
      <c r="W45" s="28">
        <v>0.4450000000000003</v>
      </c>
      <c r="X45" s="28">
        <v>0.5728852355358837</v>
      </c>
      <c r="Y45" s="28">
        <f t="shared" si="12"/>
        <v>1.0178852355358838</v>
      </c>
      <c r="Z45" s="8">
        <f t="shared" si="13"/>
        <v>2029.9583463768577</v>
      </c>
      <c r="AA45" s="28">
        <v>0.4450000000000003</v>
      </c>
      <c r="AB45" s="26">
        <v>0.03768911371061235</v>
      </c>
      <c r="AC45" s="28">
        <f t="shared" si="14"/>
        <v>0.4826891137106126</v>
      </c>
      <c r="AD45" s="8">
        <f t="shared" si="15"/>
        <v>962.6220725819377</v>
      </c>
      <c r="AE45" s="16">
        <f t="shared" si="0"/>
        <v>0.5351961218252712</v>
      </c>
      <c r="AF45" s="17">
        <f t="shared" si="1"/>
        <v>1067.33627379492</v>
      </c>
      <c r="AG45" s="28">
        <v>0</v>
      </c>
      <c r="AH45" s="28">
        <v>0.1473520465689192</v>
      </c>
      <c r="AI45" s="28">
        <f t="shared" si="16"/>
        <v>0.1473520465689192</v>
      </c>
      <c r="AJ45" s="8">
        <f t="shared" si="17"/>
        <v>293.8627129519299</v>
      </c>
      <c r="AK45" s="28">
        <v>0</v>
      </c>
      <c r="AL45" s="26">
        <v>0.03308907540933088</v>
      </c>
      <c r="AM45" s="28">
        <f t="shared" si="18"/>
        <v>0.03308907540933088</v>
      </c>
      <c r="AN45" s="8">
        <f t="shared" si="19"/>
        <v>65.98921219807447</v>
      </c>
      <c r="AO45" s="33">
        <f t="shared" si="20"/>
        <v>0.11426297115958833</v>
      </c>
      <c r="AP45" s="38">
        <f t="shared" si="21"/>
        <v>227.8735007538554</v>
      </c>
      <c r="AQ45" s="40">
        <f t="shared" si="22"/>
        <v>2.179936909403871</v>
      </c>
      <c r="AR45" s="39">
        <f t="shared" si="23"/>
        <v>4347.426379055046</v>
      </c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</row>
    <row r="46" spans="1:68" ht="15.75">
      <c r="A46" s="8" t="s">
        <v>45</v>
      </c>
      <c r="B46" s="7">
        <v>51.2</v>
      </c>
      <c r="C46" s="19">
        <v>0.786999999999999</v>
      </c>
      <c r="D46" s="19">
        <v>0.7621096708469457</v>
      </c>
      <c r="E46" s="19">
        <v>1.5491096708469447</v>
      </c>
      <c r="F46" s="9">
        <f t="shared" si="2"/>
        <v>3089.373925473353</v>
      </c>
      <c r="G46" s="23">
        <v>0.786999999999999</v>
      </c>
      <c r="H46" s="24">
        <v>0.017913794920434246</v>
      </c>
      <c r="I46" s="23">
        <f t="shared" si="3"/>
        <v>0.8049137949204332</v>
      </c>
      <c r="J46" s="10">
        <f t="shared" si="24"/>
        <v>1605.2315320718708</v>
      </c>
      <c r="K46" s="16">
        <f t="shared" si="4"/>
        <v>0.7441958759265115</v>
      </c>
      <c r="L46" s="17">
        <f t="shared" si="5"/>
        <v>1484.1423934014824</v>
      </c>
      <c r="M46" s="28">
        <v>0.7550000000000008</v>
      </c>
      <c r="N46" s="28">
        <v>0.8140165103453123</v>
      </c>
      <c r="O46" s="28">
        <f t="shared" si="6"/>
        <v>1.569016510345313</v>
      </c>
      <c r="P46" s="8">
        <f t="shared" si="7"/>
        <v>3129.0739364165543</v>
      </c>
      <c r="Q46" s="28">
        <v>0.7550000000000008</v>
      </c>
      <c r="R46" s="26">
        <v>0.015683563424315906</v>
      </c>
      <c r="S46" s="28">
        <f t="shared" si="8"/>
        <v>0.7706835634243167</v>
      </c>
      <c r="T46" s="8">
        <f t="shared" si="9"/>
        <v>1536.9665237014804</v>
      </c>
      <c r="U46" s="33">
        <f t="shared" si="10"/>
        <v>0.7983329469209964</v>
      </c>
      <c r="V46" s="17">
        <f t="shared" si="11"/>
        <v>1592.107412715074</v>
      </c>
      <c r="W46" s="28">
        <v>0.8699999999999992</v>
      </c>
      <c r="X46" s="28">
        <v>0.577396142902308</v>
      </c>
      <c r="Y46" s="28">
        <f t="shared" si="12"/>
        <v>1.4473961429023072</v>
      </c>
      <c r="Z46" s="8">
        <f t="shared" si="13"/>
        <v>2886.527653828642</v>
      </c>
      <c r="AA46" s="28">
        <v>0.8699999999999992</v>
      </c>
      <c r="AB46" s="26">
        <v>0.03798587838549907</v>
      </c>
      <c r="AC46" s="28">
        <f t="shared" si="14"/>
        <v>0.9079858783854983</v>
      </c>
      <c r="AD46" s="8">
        <f t="shared" si="15"/>
        <v>1810.7871574054152</v>
      </c>
      <c r="AE46" s="16">
        <f t="shared" si="0"/>
        <v>0.539410264516809</v>
      </c>
      <c r="AF46" s="17">
        <f t="shared" si="1"/>
        <v>1075.740496423227</v>
      </c>
      <c r="AG46" s="28">
        <v>0.11500000000000021</v>
      </c>
      <c r="AH46" s="28">
        <v>0.14851229890410755</v>
      </c>
      <c r="AI46" s="28">
        <f t="shared" si="16"/>
        <v>0.26351229890410777</v>
      </c>
      <c r="AJ46" s="8">
        <f t="shared" si="17"/>
        <v>525.5199425814731</v>
      </c>
      <c r="AK46" s="28">
        <v>0.11500000000000021</v>
      </c>
      <c r="AL46" s="26">
        <v>0.03334961931019175</v>
      </c>
      <c r="AM46" s="28">
        <f t="shared" si="18"/>
        <v>0.14834961931019197</v>
      </c>
      <c r="AN46" s="8">
        <f t="shared" si="19"/>
        <v>295.85216229412276</v>
      </c>
      <c r="AO46" s="33">
        <f t="shared" si="20"/>
        <v>0.1151626795939158</v>
      </c>
      <c r="AP46" s="38">
        <f t="shared" si="21"/>
        <v>229.6677802873503</v>
      </c>
      <c r="AQ46" s="40">
        <f t="shared" si="22"/>
        <v>2.197101766958233</v>
      </c>
      <c r="AR46" s="39">
        <f t="shared" si="23"/>
        <v>4381.6580828271335</v>
      </c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68" ht="15.75">
      <c r="A47" s="8" t="s">
        <v>46</v>
      </c>
      <c r="B47" s="7">
        <v>28.5</v>
      </c>
      <c r="C47" s="19">
        <v>0.4649999999999999</v>
      </c>
      <c r="D47" s="19">
        <v>0.42422120349878806</v>
      </c>
      <c r="E47" s="19">
        <v>0.889221203498788</v>
      </c>
      <c r="F47" s="9">
        <f t="shared" si="2"/>
        <v>1773.3649539255978</v>
      </c>
      <c r="G47" s="23">
        <v>0.4649999999999999</v>
      </c>
      <c r="H47" s="24">
        <v>0.009971546000632343</v>
      </c>
      <c r="I47" s="23">
        <f t="shared" si="3"/>
        <v>0.47497154600063224</v>
      </c>
      <c r="J47" s="10">
        <f t="shared" si="24"/>
        <v>947.2310044736008</v>
      </c>
      <c r="K47" s="16">
        <f t="shared" si="4"/>
        <v>0.41424965749815573</v>
      </c>
      <c r="L47" s="17">
        <f t="shared" si="5"/>
        <v>826.133949451997</v>
      </c>
      <c r="M47" s="28">
        <v>0.4729999999999999</v>
      </c>
      <c r="N47" s="28">
        <v>0.4531146590789336</v>
      </c>
      <c r="O47" s="28">
        <f t="shared" si="6"/>
        <v>0.9261146590789335</v>
      </c>
      <c r="P47" s="8">
        <f t="shared" si="7"/>
        <v>1846.9412034545264</v>
      </c>
      <c r="Q47" s="28">
        <v>0.4729999999999999</v>
      </c>
      <c r="R47" s="26">
        <v>0.008730108546738346</v>
      </c>
      <c r="S47" s="28">
        <f t="shared" si="8"/>
        <v>0.48173010854673826</v>
      </c>
      <c r="T47" s="8">
        <f t="shared" si="9"/>
        <v>960.7095381736747</v>
      </c>
      <c r="U47" s="33">
        <f t="shared" si="10"/>
        <v>0.4443845505321953</v>
      </c>
      <c r="V47" s="17">
        <f t="shared" si="11"/>
        <v>886.2316652808518</v>
      </c>
      <c r="W47" s="28">
        <v>0.43100000000000005</v>
      </c>
      <c r="X47" s="28">
        <v>0.32140214985773</v>
      </c>
      <c r="Y47" s="28">
        <f t="shared" si="12"/>
        <v>0.75240214985773</v>
      </c>
      <c r="Z47" s="8">
        <f t="shared" si="13"/>
        <v>1500.5080834397725</v>
      </c>
      <c r="AA47" s="28">
        <v>0.43100000000000005</v>
      </c>
      <c r="AB47" s="26">
        <v>0.021144483085678192</v>
      </c>
      <c r="AC47" s="28">
        <f t="shared" si="14"/>
        <v>0.45214448308567823</v>
      </c>
      <c r="AD47" s="8">
        <f t="shared" si="15"/>
        <v>901.7072211729372</v>
      </c>
      <c r="AE47" s="16">
        <f t="shared" si="0"/>
        <v>0.3002576667720518</v>
      </c>
      <c r="AF47" s="17">
        <f t="shared" si="1"/>
        <v>598.8008622668352</v>
      </c>
      <c r="AG47" s="28">
        <v>0.12699999999999978</v>
      </c>
      <c r="AH47" s="28">
        <v>0.08266797888216924</v>
      </c>
      <c r="AI47" s="28">
        <f t="shared" si="16"/>
        <v>0.20966797888216904</v>
      </c>
      <c r="AJ47" s="8">
        <f t="shared" si="17"/>
        <v>418.1387536049209</v>
      </c>
      <c r="AK47" s="28">
        <v>0.12699999999999978</v>
      </c>
      <c r="AL47" s="26">
        <v>0.018563752936337205</v>
      </c>
      <c r="AM47" s="28">
        <f t="shared" si="18"/>
        <v>0.145563752936337</v>
      </c>
      <c r="AN47" s="8">
        <f t="shared" si="19"/>
        <v>290.2963368434075</v>
      </c>
      <c r="AO47" s="33">
        <f t="shared" si="20"/>
        <v>0.06410422594583204</v>
      </c>
      <c r="AP47" s="38">
        <f t="shared" si="21"/>
        <v>127.84241676151339</v>
      </c>
      <c r="AQ47" s="40">
        <f t="shared" si="22"/>
        <v>1.2229961007482348</v>
      </c>
      <c r="AR47" s="39">
        <f t="shared" si="23"/>
        <v>2439.0088937611977</v>
      </c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68" ht="15.75">
      <c r="A48" s="8" t="s">
        <v>47</v>
      </c>
      <c r="B48" s="7">
        <v>28.5</v>
      </c>
      <c r="C48" s="19">
        <v>0.3959999999999999</v>
      </c>
      <c r="D48" s="19">
        <v>0.42422120349878806</v>
      </c>
      <c r="E48" s="19">
        <v>0.8202212034987879</v>
      </c>
      <c r="F48" s="9">
        <f t="shared" si="2"/>
        <v>1635.7589439255978</v>
      </c>
      <c r="G48" s="23">
        <v>0.3959999999999999</v>
      </c>
      <c r="H48" s="24">
        <v>0.009971546000632343</v>
      </c>
      <c r="I48" s="23">
        <f t="shared" si="3"/>
        <v>0.40597154600063223</v>
      </c>
      <c r="J48" s="10">
        <f t="shared" si="24"/>
        <v>809.6249944736009</v>
      </c>
      <c r="K48" s="16">
        <f t="shared" si="4"/>
        <v>0.4142496574981557</v>
      </c>
      <c r="L48" s="17">
        <f t="shared" si="5"/>
        <v>826.133949451997</v>
      </c>
      <c r="M48" s="28">
        <v>0.39200000000000035</v>
      </c>
      <c r="N48" s="28">
        <v>0.4531146590789336</v>
      </c>
      <c r="O48" s="28">
        <f t="shared" si="6"/>
        <v>0.845114659078934</v>
      </c>
      <c r="P48" s="8">
        <f t="shared" si="7"/>
        <v>1685.4037134545272</v>
      </c>
      <c r="Q48" s="28">
        <v>0.39200000000000035</v>
      </c>
      <c r="R48" s="26">
        <v>0.008730108546738346</v>
      </c>
      <c r="S48" s="28">
        <f t="shared" si="8"/>
        <v>0.4007301085467387</v>
      </c>
      <c r="T48" s="8">
        <f t="shared" si="9"/>
        <v>799.1720481736754</v>
      </c>
      <c r="U48" s="33">
        <f t="shared" si="10"/>
        <v>0.44438455053219533</v>
      </c>
      <c r="V48" s="17">
        <f t="shared" si="11"/>
        <v>886.2316652808518</v>
      </c>
      <c r="W48" s="28">
        <v>0.36099999999999977</v>
      </c>
      <c r="X48" s="28">
        <v>0.32140214985773</v>
      </c>
      <c r="Y48" s="28">
        <f t="shared" si="12"/>
        <v>0.6824021498577297</v>
      </c>
      <c r="Z48" s="8">
        <f t="shared" si="13"/>
        <v>1360.9077834397717</v>
      </c>
      <c r="AA48" s="28">
        <v>0.36099999999999977</v>
      </c>
      <c r="AB48" s="26">
        <v>0.021144483085678192</v>
      </c>
      <c r="AC48" s="28">
        <f t="shared" si="14"/>
        <v>0.38214448308567794</v>
      </c>
      <c r="AD48" s="8">
        <f t="shared" si="15"/>
        <v>762.1069211729366</v>
      </c>
      <c r="AE48" s="16">
        <f t="shared" si="0"/>
        <v>0.3002576667720518</v>
      </c>
      <c r="AF48" s="17">
        <f t="shared" si="1"/>
        <v>598.8008622668351</v>
      </c>
      <c r="AG48" s="28">
        <v>0.021999999999999797</v>
      </c>
      <c r="AH48" s="28">
        <v>0.08266797888216924</v>
      </c>
      <c r="AI48" s="28">
        <f t="shared" si="16"/>
        <v>0.10466797888216904</v>
      </c>
      <c r="AJ48" s="8">
        <f t="shared" si="17"/>
        <v>208.7383036049209</v>
      </c>
      <c r="AK48" s="28">
        <v>0.021999999999999797</v>
      </c>
      <c r="AL48" s="26">
        <v>0.018563752936337205</v>
      </c>
      <c r="AM48" s="28">
        <f t="shared" si="18"/>
        <v>0.040563752936337</v>
      </c>
      <c r="AN48" s="8">
        <f t="shared" si="19"/>
        <v>80.89588684340752</v>
      </c>
      <c r="AO48" s="33">
        <f t="shared" si="20"/>
        <v>0.06410422594583204</v>
      </c>
      <c r="AP48" s="38">
        <f t="shared" si="21"/>
        <v>127.84241676151338</v>
      </c>
      <c r="AQ48" s="40">
        <f t="shared" si="22"/>
        <v>1.2229961007482348</v>
      </c>
      <c r="AR48" s="39">
        <f t="shared" si="23"/>
        <v>2439.0088937611977</v>
      </c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ht="15.75">
      <c r="A49" s="8" t="s">
        <v>48</v>
      </c>
      <c r="B49" s="7">
        <v>50.7</v>
      </c>
      <c r="C49" s="19">
        <v>0.5549999999999997</v>
      </c>
      <c r="D49" s="19">
        <v>0.7546671935925809</v>
      </c>
      <c r="E49" s="19">
        <v>1.3096671935925808</v>
      </c>
      <c r="F49" s="9">
        <f t="shared" si="2"/>
        <v>2611.856187509748</v>
      </c>
      <c r="G49" s="23">
        <v>0.5549999999999997</v>
      </c>
      <c r="H49" s="24">
        <v>0.01773885551691438</v>
      </c>
      <c r="I49" s="23">
        <f t="shared" si="3"/>
        <v>0.5727388555169141</v>
      </c>
      <c r="J49" s="10">
        <f t="shared" si="24"/>
        <v>1142.2073721688266</v>
      </c>
      <c r="K49" s="16">
        <f t="shared" si="4"/>
        <v>0.7369283380756667</v>
      </c>
      <c r="L49" s="17">
        <f t="shared" si="5"/>
        <v>1469.6488153409214</v>
      </c>
      <c r="M49" s="28">
        <v>0.5090000000000003</v>
      </c>
      <c r="N49" s="28">
        <v>0.8060671303614714</v>
      </c>
      <c r="O49" s="28">
        <f t="shared" si="6"/>
        <v>1.3150671303614718</v>
      </c>
      <c r="P49" s="8">
        <f t="shared" si="7"/>
        <v>2622.6252274085796</v>
      </c>
      <c r="Q49" s="28">
        <v>0.5090000000000003</v>
      </c>
      <c r="R49" s="26">
        <v>0.01553040362525032</v>
      </c>
      <c r="S49" s="28">
        <f t="shared" si="8"/>
        <v>0.5245304036252506</v>
      </c>
      <c r="T49" s="8">
        <f t="shared" si="9"/>
        <v>1046.065738645801</v>
      </c>
      <c r="U49" s="33">
        <f t="shared" si="10"/>
        <v>0.7905367267362212</v>
      </c>
      <c r="V49" s="17">
        <f t="shared" si="11"/>
        <v>1576.5594887627785</v>
      </c>
      <c r="W49" s="28">
        <v>0.2699999999999996</v>
      </c>
      <c r="X49" s="28">
        <v>0.5717575086942777</v>
      </c>
      <c r="Y49" s="28">
        <f t="shared" si="12"/>
        <v>0.8417575086942772</v>
      </c>
      <c r="Z49" s="8">
        <f t="shared" si="13"/>
        <v>1678.70858201391</v>
      </c>
      <c r="AA49" s="28">
        <v>0.2699999999999996</v>
      </c>
      <c r="AB49" s="26">
        <v>0.03761492254189068</v>
      </c>
      <c r="AC49" s="28">
        <f t="shared" si="14"/>
        <v>0.30761492254189027</v>
      </c>
      <c r="AD49" s="8">
        <f t="shared" si="15"/>
        <v>613.4733638760663</v>
      </c>
      <c r="AE49" s="16">
        <f t="shared" si="0"/>
        <v>0.534142586152387</v>
      </c>
      <c r="AF49" s="17">
        <f t="shared" si="1"/>
        <v>1065.2352181378437</v>
      </c>
      <c r="AG49" s="28">
        <v>0.001000000000000334</v>
      </c>
      <c r="AH49" s="28">
        <v>0.14706198348512214</v>
      </c>
      <c r="AI49" s="28">
        <f t="shared" si="16"/>
        <v>0.14806198348512248</v>
      </c>
      <c r="AJ49" s="8">
        <f t="shared" si="17"/>
        <v>295.27853304454493</v>
      </c>
      <c r="AK49" s="28">
        <v>0.001000000000000334</v>
      </c>
      <c r="AL49" s="26">
        <v>0.03302393943411566</v>
      </c>
      <c r="AM49" s="28">
        <f t="shared" si="18"/>
        <v>0.034023939434115996</v>
      </c>
      <c r="AN49" s="8">
        <f t="shared" si="19"/>
        <v>67.85360217406318</v>
      </c>
      <c r="AO49" s="33">
        <f t="shared" si="20"/>
        <v>0.11403804405100648</v>
      </c>
      <c r="AP49" s="38">
        <f t="shared" si="21"/>
        <v>227.42493087048175</v>
      </c>
      <c r="AQ49" s="40">
        <f t="shared" si="22"/>
        <v>2.175645695015281</v>
      </c>
      <c r="AR49" s="39">
        <f t="shared" si="23"/>
        <v>4338.868453112025</v>
      </c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ht="15.75">
      <c r="A50" s="8" t="s">
        <v>49</v>
      </c>
      <c r="B50" s="7">
        <v>51.2</v>
      </c>
      <c r="C50" s="19">
        <v>0.6219999999999999</v>
      </c>
      <c r="D50" s="19">
        <v>0.7621096708469457</v>
      </c>
      <c r="E50" s="19">
        <v>1.3841096708469456</v>
      </c>
      <c r="F50" s="9">
        <f t="shared" si="2"/>
        <v>2760.316075473355</v>
      </c>
      <c r="G50" s="23">
        <v>0.6219999999999999</v>
      </c>
      <c r="H50" s="24">
        <v>0.017913794920434246</v>
      </c>
      <c r="I50" s="23">
        <f t="shared" si="3"/>
        <v>0.6399137949204341</v>
      </c>
      <c r="J50" s="10">
        <f t="shared" si="24"/>
        <v>1276.1736820718725</v>
      </c>
      <c r="K50" s="16">
        <f t="shared" si="4"/>
        <v>0.7441958759265115</v>
      </c>
      <c r="L50" s="17">
        <f t="shared" si="5"/>
        <v>1484.1423934014824</v>
      </c>
      <c r="M50" s="28">
        <v>0.5750000000000011</v>
      </c>
      <c r="N50" s="28">
        <v>0.8140165103453123</v>
      </c>
      <c r="O50" s="28">
        <f t="shared" si="6"/>
        <v>1.3890165103453134</v>
      </c>
      <c r="P50" s="8">
        <f t="shared" si="7"/>
        <v>2770.101736416555</v>
      </c>
      <c r="Q50" s="28">
        <v>0.5750000000000011</v>
      </c>
      <c r="R50" s="26">
        <v>0.015683563424315906</v>
      </c>
      <c r="S50" s="28">
        <f t="shared" si="8"/>
        <v>0.5906835634243169</v>
      </c>
      <c r="T50" s="8">
        <f t="shared" si="9"/>
        <v>1177.994323701481</v>
      </c>
      <c r="U50" s="33">
        <f t="shared" si="10"/>
        <v>0.7983329469209964</v>
      </c>
      <c r="V50" s="17">
        <f t="shared" si="11"/>
        <v>1592.107412715074</v>
      </c>
      <c r="W50" s="28">
        <v>0.19200000000000017</v>
      </c>
      <c r="X50" s="28">
        <v>0.577396142902308</v>
      </c>
      <c r="Y50" s="28">
        <f t="shared" si="12"/>
        <v>0.7693961429023082</v>
      </c>
      <c r="Z50" s="8">
        <f t="shared" si="13"/>
        <v>1534.3990338286442</v>
      </c>
      <c r="AA50" s="28">
        <v>0.19200000000000017</v>
      </c>
      <c r="AB50" s="26">
        <v>0.03798587838549907</v>
      </c>
      <c r="AC50" s="28">
        <f t="shared" si="14"/>
        <v>0.22998587838549925</v>
      </c>
      <c r="AD50" s="8">
        <f t="shared" si="15"/>
        <v>458.6585374054173</v>
      </c>
      <c r="AE50" s="16">
        <f t="shared" si="0"/>
        <v>0.539410264516809</v>
      </c>
      <c r="AF50" s="17">
        <f t="shared" si="1"/>
        <v>1075.740496423227</v>
      </c>
      <c r="AG50" s="28">
        <v>0</v>
      </c>
      <c r="AH50" s="28">
        <v>0.14851229890410755</v>
      </c>
      <c r="AI50" s="28">
        <f t="shared" si="16"/>
        <v>0.14851229890410755</v>
      </c>
      <c r="AJ50" s="8">
        <f t="shared" si="17"/>
        <v>296.1765925814727</v>
      </c>
      <c r="AK50" s="28">
        <v>0</v>
      </c>
      <c r="AL50" s="26">
        <v>0.03334961931019175</v>
      </c>
      <c r="AM50" s="28">
        <f t="shared" si="18"/>
        <v>0.03334961931019175</v>
      </c>
      <c r="AN50" s="8">
        <f t="shared" si="19"/>
        <v>66.50881229412231</v>
      </c>
      <c r="AO50" s="33">
        <f t="shared" si="20"/>
        <v>0.1151626795939158</v>
      </c>
      <c r="AP50" s="38">
        <f t="shared" si="21"/>
        <v>229.66778028735035</v>
      </c>
      <c r="AQ50" s="40">
        <f t="shared" si="22"/>
        <v>2.197101766958233</v>
      </c>
      <c r="AR50" s="39">
        <f t="shared" si="23"/>
        <v>4381.6580828271335</v>
      </c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ht="15.75">
      <c r="A51" s="8" t="s">
        <v>50</v>
      </c>
      <c r="B51" s="7">
        <v>28.4</v>
      </c>
      <c r="C51" s="19">
        <v>0.367</v>
      </c>
      <c r="D51" s="19">
        <v>0.42273270804791513</v>
      </c>
      <c r="E51" s="19">
        <v>0.7897327080479151</v>
      </c>
      <c r="F51" s="9">
        <f t="shared" si="2"/>
        <v>1574.9560423328765</v>
      </c>
      <c r="G51" s="23">
        <v>0.367</v>
      </c>
      <c r="H51" s="24">
        <v>0.00993655811992837</v>
      </c>
      <c r="I51" s="23">
        <f t="shared" si="3"/>
        <v>0.3769365581199284</v>
      </c>
      <c r="J51" s="10">
        <f t="shared" si="24"/>
        <v>751.720808492992</v>
      </c>
      <c r="K51" s="16">
        <f t="shared" si="4"/>
        <v>0.4127961499279867</v>
      </c>
      <c r="L51" s="17">
        <f t="shared" si="5"/>
        <v>823.2352338398845</v>
      </c>
      <c r="M51" s="28">
        <v>0.29100000000000015</v>
      </c>
      <c r="N51" s="28">
        <v>0.45152478308216537</v>
      </c>
      <c r="O51" s="28">
        <f t="shared" si="6"/>
        <v>0.7425247830821655</v>
      </c>
      <c r="P51" s="8">
        <f t="shared" si="7"/>
        <v>1480.809749652932</v>
      </c>
      <c r="Q51" s="28">
        <v>0.29100000000000015</v>
      </c>
      <c r="R51" s="26">
        <v>0.008699476586925228</v>
      </c>
      <c r="S51" s="28">
        <f t="shared" si="8"/>
        <v>0.29969947658692536</v>
      </c>
      <c r="T51" s="8">
        <f t="shared" si="9"/>
        <v>597.6876691625394</v>
      </c>
      <c r="U51" s="33">
        <f t="shared" si="10"/>
        <v>0.44282530649524016</v>
      </c>
      <c r="V51" s="17">
        <f t="shared" si="11"/>
        <v>883.1220804903926</v>
      </c>
      <c r="W51" s="28">
        <v>0.19299999999999984</v>
      </c>
      <c r="X51" s="28">
        <v>0.32027442301612397</v>
      </c>
      <c r="Y51" s="28">
        <f t="shared" si="12"/>
        <v>0.5132744230161238</v>
      </c>
      <c r="Z51" s="8">
        <f t="shared" si="13"/>
        <v>1023.6180490768255</v>
      </c>
      <c r="AA51" s="28">
        <v>0.19299999999999984</v>
      </c>
      <c r="AB51" s="26">
        <v>0.021070291916956512</v>
      </c>
      <c r="AC51" s="28">
        <f t="shared" si="14"/>
        <v>0.21407029191695634</v>
      </c>
      <c r="AD51" s="8">
        <f t="shared" si="15"/>
        <v>426.9182424670669</v>
      </c>
      <c r="AE51" s="16">
        <f t="shared" si="0"/>
        <v>0.29920413109916744</v>
      </c>
      <c r="AF51" s="17">
        <f t="shared" si="1"/>
        <v>596.6998066097586</v>
      </c>
      <c r="AG51" s="28">
        <v>0.027000000000000024</v>
      </c>
      <c r="AH51" s="28">
        <v>0.08237791579837216</v>
      </c>
      <c r="AI51" s="28">
        <f t="shared" si="16"/>
        <v>0.10937791579837218</v>
      </c>
      <c r="AJ51" s="8">
        <f t="shared" si="17"/>
        <v>218.13128369753565</v>
      </c>
      <c r="AK51" s="28">
        <v>0.027000000000000024</v>
      </c>
      <c r="AL51" s="26">
        <v>0.018498616961121987</v>
      </c>
      <c r="AM51" s="28">
        <f t="shared" si="18"/>
        <v>0.04549861696112201</v>
      </c>
      <c r="AN51" s="8">
        <f t="shared" si="19"/>
        <v>90.73743681939601</v>
      </c>
      <c r="AO51" s="33">
        <f t="shared" si="20"/>
        <v>0.06387929883725017</v>
      </c>
      <c r="AP51" s="38">
        <f t="shared" si="21"/>
        <v>127.39384687813964</v>
      </c>
      <c r="AQ51" s="40">
        <f t="shared" si="22"/>
        <v>1.2187048863596444</v>
      </c>
      <c r="AR51" s="39">
        <f t="shared" si="23"/>
        <v>2430.4509678181753</v>
      </c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ht="15.75">
      <c r="A52" s="8" t="s">
        <v>51</v>
      </c>
      <c r="B52" s="7">
        <v>28.4</v>
      </c>
      <c r="C52" s="19">
        <v>0.19199999999999973</v>
      </c>
      <c r="D52" s="19">
        <v>0.42273270804791513</v>
      </c>
      <c r="E52" s="19">
        <v>0.6147327080479148</v>
      </c>
      <c r="F52" s="9">
        <f t="shared" si="2"/>
        <v>1225.955292332876</v>
      </c>
      <c r="G52" s="23">
        <v>0.19199999999999973</v>
      </c>
      <c r="H52" s="24">
        <v>0.00993655811992837</v>
      </c>
      <c r="I52" s="23">
        <f t="shared" si="3"/>
        <v>0.20193655811992808</v>
      </c>
      <c r="J52" s="10">
        <f t="shared" si="24"/>
        <v>402.72005849299137</v>
      </c>
      <c r="K52" s="16">
        <f t="shared" si="4"/>
        <v>0.41279614992798674</v>
      </c>
      <c r="L52" s="17">
        <f t="shared" si="5"/>
        <v>823.2352338398847</v>
      </c>
      <c r="M52" s="28">
        <v>0.21700000000000008</v>
      </c>
      <c r="N52" s="28">
        <v>0.45152478308216537</v>
      </c>
      <c r="O52" s="28">
        <f t="shared" si="6"/>
        <v>0.6685247830821655</v>
      </c>
      <c r="P52" s="8">
        <f t="shared" si="7"/>
        <v>1333.2322896529317</v>
      </c>
      <c r="Q52" s="28">
        <v>0.21700000000000008</v>
      </c>
      <c r="R52" s="26">
        <v>0.008699476586925228</v>
      </c>
      <c r="S52" s="28">
        <f t="shared" si="8"/>
        <v>0.2256994765869253</v>
      </c>
      <c r="T52" s="8">
        <f t="shared" si="9"/>
        <v>450.11020916253926</v>
      </c>
      <c r="U52" s="33">
        <f t="shared" si="10"/>
        <v>0.44282530649524016</v>
      </c>
      <c r="V52" s="17">
        <f t="shared" si="11"/>
        <v>883.1220804903925</v>
      </c>
      <c r="W52" s="28">
        <v>0.11600000000000009</v>
      </c>
      <c r="X52" s="28">
        <v>0.32027442301612397</v>
      </c>
      <c r="Y52" s="28">
        <f t="shared" si="12"/>
        <v>0.43627442301612407</v>
      </c>
      <c r="Z52" s="8">
        <f t="shared" si="13"/>
        <v>870.0577190768261</v>
      </c>
      <c r="AA52" s="28">
        <v>0.11600000000000009</v>
      </c>
      <c r="AB52" s="26">
        <v>0.021070291916956512</v>
      </c>
      <c r="AC52" s="28">
        <f t="shared" si="14"/>
        <v>0.1370702919169566</v>
      </c>
      <c r="AD52" s="8">
        <f t="shared" si="15"/>
        <v>273.35791246706737</v>
      </c>
      <c r="AE52" s="16">
        <f t="shared" si="0"/>
        <v>0.29920413109916744</v>
      </c>
      <c r="AF52" s="17">
        <f t="shared" si="1"/>
        <v>596.6998066097588</v>
      </c>
      <c r="AG52" s="28">
        <v>0.07600000000000007</v>
      </c>
      <c r="AH52" s="28">
        <v>0.08237791579837216</v>
      </c>
      <c r="AI52" s="28">
        <f t="shared" si="16"/>
        <v>0.15837791579837224</v>
      </c>
      <c r="AJ52" s="8">
        <f t="shared" si="17"/>
        <v>315.8514936975358</v>
      </c>
      <c r="AK52" s="28">
        <v>0.07600000000000007</v>
      </c>
      <c r="AL52" s="26">
        <v>0.018498616961121987</v>
      </c>
      <c r="AM52" s="28">
        <f t="shared" si="18"/>
        <v>0.09449861696112205</v>
      </c>
      <c r="AN52" s="8">
        <f t="shared" si="19"/>
        <v>188.4576468193961</v>
      </c>
      <c r="AO52" s="33">
        <f t="shared" si="20"/>
        <v>0.06387929883725019</v>
      </c>
      <c r="AP52" s="38">
        <f t="shared" si="21"/>
        <v>127.39384687813967</v>
      </c>
      <c r="AQ52" s="40">
        <f t="shared" si="22"/>
        <v>1.2187048863596446</v>
      </c>
      <c r="AR52" s="39">
        <f t="shared" si="23"/>
        <v>2430.4509678181757</v>
      </c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ht="15.75">
      <c r="A53" s="8" t="s">
        <v>52</v>
      </c>
      <c r="B53" s="7">
        <v>50.7</v>
      </c>
      <c r="C53" s="19">
        <v>0.1750000000000007</v>
      </c>
      <c r="D53" s="19">
        <v>0.7546671935925809</v>
      </c>
      <c r="E53" s="19">
        <v>0.9296671935925817</v>
      </c>
      <c r="F53" s="9">
        <f t="shared" si="2"/>
        <v>1854.0259875097497</v>
      </c>
      <c r="G53" s="23">
        <v>0.1750000000000007</v>
      </c>
      <c r="H53" s="24">
        <v>0.01773885551691438</v>
      </c>
      <c r="I53" s="23">
        <f t="shared" si="3"/>
        <v>0.19273885551691508</v>
      </c>
      <c r="J53" s="10">
        <f t="shared" si="24"/>
        <v>384.37717216882857</v>
      </c>
      <c r="K53" s="16">
        <f t="shared" si="4"/>
        <v>0.7369283380756666</v>
      </c>
      <c r="L53" s="17">
        <f t="shared" si="5"/>
        <v>1469.6488153409211</v>
      </c>
      <c r="M53" s="28">
        <v>0.1559999999999997</v>
      </c>
      <c r="N53" s="28">
        <v>0.8060671303614714</v>
      </c>
      <c r="O53" s="28">
        <f t="shared" si="6"/>
        <v>0.9620671303614711</v>
      </c>
      <c r="P53" s="8">
        <f t="shared" si="7"/>
        <v>1918.640857408578</v>
      </c>
      <c r="Q53" s="28">
        <v>0.1559999999999997</v>
      </c>
      <c r="R53" s="26">
        <v>0.01553040362525032</v>
      </c>
      <c r="S53" s="28">
        <f t="shared" si="8"/>
        <v>0.17153040362525002</v>
      </c>
      <c r="T53" s="8">
        <f t="shared" si="9"/>
        <v>342.08136864579984</v>
      </c>
      <c r="U53" s="33">
        <f t="shared" si="10"/>
        <v>0.7905367267362211</v>
      </c>
      <c r="V53" s="17">
        <f t="shared" si="11"/>
        <v>1576.5594887627783</v>
      </c>
      <c r="W53" s="28">
        <v>0.05900000000000016</v>
      </c>
      <c r="X53" s="28">
        <v>0.5717575086942777</v>
      </c>
      <c r="Y53" s="28">
        <f t="shared" si="12"/>
        <v>0.6307575086942778</v>
      </c>
      <c r="Z53" s="8">
        <f t="shared" si="13"/>
        <v>1257.9133920139113</v>
      </c>
      <c r="AA53" s="28">
        <v>0.05900000000000016</v>
      </c>
      <c r="AB53" s="26">
        <v>0.03761492254189068</v>
      </c>
      <c r="AC53" s="28">
        <f t="shared" si="14"/>
        <v>0.09661492254189084</v>
      </c>
      <c r="AD53" s="8">
        <f t="shared" si="15"/>
        <v>192.6781738760675</v>
      </c>
      <c r="AE53" s="16">
        <f t="shared" si="0"/>
        <v>0.534142586152387</v>
      </c>
      <c r="AF53" s="17">
        <f t="shared" si="1"/>
        <v>1065.2352181378437</v>
      </c>
      <c r="AG53" s="28">
        <v>0</v>
      </c>
      <c r="AH53" s="28">
        <v>0.14706198348512214</v>
      </c>
      <c r="AI53" s="28">
        <f t="shared" si="16"/>
        <v>0.14706198348512214</v>
      </c>
      <c r="AJ53" s="8">
        <f t="shared" si="17"/>
        <v>293.2842430445442</v>
      </c>
      <c r="AK53" s="28">
        <v>0</v>
      </c>
      <c r="AL53" s="26">
        <v>0.03302393943411566</v>
      </c>
      <c r="AM53" s="28">
        <f t="shared" si="18"/>
        <v>0.03302393943411566</v>
      </c>
      <c r="AN53" s="8">
        <f t="shared" si="19"/>
        <v>65.85931217406252</v>
      </c>
      <c r="AO53" s="33">
        <f t="shared" si="20"/>
        <v>0.11403804405100648</v>
      </c>
      <c r="AP53" s="38">
        <f t="shared" si="21"/>
        <v>227.4249308704817</v>
      </c>
      <c r="AQ53" s="40">
        <f t="shared" si="22"/>
        <v>2.175645695015281</v>
      </c>
      <c r="AR53" s="39">
        <f t="shared" si="23"/>
        <v>4338.868453112025</v>
      </c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ht="15.75">
      <c r="A54" s="8" t="s">
        <v>53</v>
      </c>
      <c r="B54" s="7">
        <v>51.3</v>
      </c>
      <c r="C54" s="19">
        <v>0.8860000000000009</v>
      </c>
      <c r="D54" s="19">
        <v>0.7635981662978185</v>
      </c>
      <c r="E54" s="19">
        <v>1.6495981662978194</v>
      </c>
      <c r="F54" s="9">
        <f t="shared" si="2"/>
        <v>3289.7771270660783</v>
      </c>
      <c r="G54" s="23">
        <v>0.8860000000000009</v>
      </c>
      <c r="H54" s="24">
        <v>0.017948782801138218</v>
      </c>
      <c r="I54" s="23">
        <f t="shared" si="3"/>
        <v>0.9039487828011391</v>
      </c>
      <c r="J54" s="10">
        <f t="shared" si="24"/>
        <v>1802.7360180524836</v>
      </c>
      <c r="K54" s="16">
        <f t="shared" si="4"/>
        <v>0.7456493834966803</v>
      </c>
      <c r="L54" s="17">
        <f t="shared" si="5"/>
        <v>1487.0411090135947</v>
      </c>
      <c r="M54" s="28">
        <v>0.8949999999999995</v>
      </c>
      <c r="N54" s="28">
        <v>0.8156063863420805</v>
      </c>
      <c r="O54" s="28">
        <f t="shared" si="6"/>
        <v>1.71060638634208</v>
      </c>
      <c r="P54" s="8">
        <f t="shared" si="7"/>
        <v>3411.4452102181467</v>
      </c>
      <c r="Q54" s="28">
        <v>0.8949999999999995</v>
      </c>
      <c r="R54" s="26">
        <v>0.01571419538412902</v>
      </c>
      <c r="S54" s="28">
        <f t="shared" si="8"/>
        <v>0.9107141953841285</v>
      </c>
      <c r="T54" s="8">
        <f t="shared" si="9"/>
        <v>1816.2282127126134</v>
      </c>
      <c r="U54" s="33">
        <f t="shared" si="10"/>
        <v>0.7998921909579515</v>
      </c>
      <c r="V54" s="17">
        <f t="shared" si="11"/>
        <v>1595.2169975055333</v>
      </c>
      <c r="W54" s="28">
        <v>0.9100000000000001</v>
      </c>
      <c r="X54" s="28">
        <v>0.578523869743914</v>
      </c>
      <c r="Y54" s="28">
        <f t="shared" si="12"/>
        <v>1.488523869743914</v>
      </c>
      <c r="Z54" s="8">
        <f t="shared" si="13"/>
        <v>2968.54826819159</v>
      </c>
      <c r="AA54" s="28">
        <v>0.9100000000000001</v>
      </c>
      <c r="AB54" s="26">
        <v>0.03806006955422074</v>
      </c>
      <c r="AC54" s="28">
        <f t="shared" si="14"/>
        <v>0.9480600695542208</v>
      </c>
      <c r="AD54" s="8">
        <f t="shared" si="15"/>
        <v>1890.706716111287</v>
      </c>
      <c r="AE54" s="16">
        <f t="shared" si="0"/>
        <v>0.5404638001896932</v>
      </c>
      <c r="AF54" s="17">
        <f t="shared" si="1"/>
        <v>1077.841552080303</v>
      </c>
      <c r="AG54" s="28">
        <v>0.24399999999999977</v>
      </c>
      <c r="AH54" s="28">
        <v>0.14880236198790464</v>
      </c>
      <c r="AI54" s="28">
        <f t="shared" si="16"/>
        <v>0.3928023619879044</v>
      </c>
      <c r="AJ54" s="8">
        <f t="shared" si="17"/>
        <v>783.3618224888579</v>
      </c>
      <c r="AK54" s="28">
        <v>0.24399999999999977</v>
      </c>
      <c r="AL54" s="26">
        <v>0.033414755285406966</v>
      </c>
      <c r="AM54" s="28">
        <f t="shared" si="18"/>
        <v>0.2774147552854067</v>
      </c>
      <c r="AN54" s="8">
        <f t="shared" si="19"/>
        <v>553.2454723181337</v>
      </c>
      <c r="AO54" s="33">
        <f t="shared" si="20"/>
        <v>0.1153876067024977</v>
      </c>
      <c r="AP54" s="38">
        <f t="shared" si="21"/>
        <v>230.11635017072422</v>
      </c>
      <c r="AQ54" s="40">
        <f t="shared" si="22"/>
        <v>2.2013929813468227</v>
      </c>
      <c r="AR54" s="39">
        <f t="shared" si="23"/>
        <v>4390.216008770155</v>
      </c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ht="15.75">
      <c r="A55" s="8" t="s">
        <v>54</v>
      </c>
      <c r="B55" s="7">
        <v>28.5</v>
      </c>
      <c r="C55" s="19">
        <v>0.13600000000000012</v>
      </c>
      <c r="D55" s="19">
        <v>0.42422120349878806</v>
      </c>
      <c r="E55" s="19">
        <v>0.5602212034987881</v>
      </c>
      <c r="F55" s="9">
        <f t="shared" si="2"/>
        <v>1117.243543925598</v>
      </c>
      <c r="G55" s="23">
        <v>0.13600000000000012</v>
      </c>
      <c r="H55" s="24">
        <v>0.009971546000632343</v>
      </c>
      <c r="I55" s="23">
        <f t="shared" si="3"/>
        <v>0.14597154600063247</v>
      </c>
      <c r="J55" s="10">
        <f t="shared" si="24"/>
        <v>291.1095944736013</v>
      </c>
      <c r="K55" s="16">
        <f t="shared" si="4"/>
        <v>0.4142496574981557</v>
      </c>
      <c r="L55" s="17">
        <f t="shared" si="5"/>
        <v>826.1339494519967</v>
      </c>
      <c r="M55" s="28">
        <v>0.3440000000000001</v>
      </c>
      <c r="N55" s="28">
        <v>0.4531146590789336</v>
      </c>
      <c r="O55" s="28">
        <f t="shared" si="6"/>
        <v>0.7971146590789338</v>
      </c>
      <c r="P55" s="8">
        <f t="shared" si="7"/>
        <v>1589.6777934545269</v>
      </c>
      <c r="Q55" s="28">
        <v>0.3440000000000001</v>
      </c>
      <c r="R55" s="26">
        <v>0.008730108546738346</v>
      </c>
      <c r="S55" s="28">
        <f t="shared" si="8"/>
        <v>0.3527301085467384</v>
      </c>
      <c r="T55" s="8">
        <f t="shared" si="9"/>
        <v>703.446128173675</v>
      </c>
      <c r="U55" s="33">
        <f t="shared" si="10"/>
        <v>0.44438455053219533</v>
      </c>
      <c r="V55" s="17">
        <f t="shared" si="11"/>
        <v>886.2316652808519</v>
      </c>
      <c r="W55" s="28">
        <v>0.31000000000000005</v>
      </c>
      <c r="X55" s="28">
        <v>0.32140214985773</v>
      </c>
      <c r="Y55" s="28">
        <f t="shared" si="12"/>
        <v>0.63140214985773</v>
      </c>
      <c r="Z55" s="8">
        <f t="shared" si="13"/>
        <v>1259.1989934397725</v>
      </c>
      <c r="AA55" s="28">
        <v>0.31000000000000005</v>
      </c>
      <c r="AB55" s="26">
        <v>0.021144483085678192</v>
      </c>
      <c r="AC55" s="28">
        <f t="shared" si="14"/>
        <v>0.33114448308567823</v>
      </c>
      <c r="AD55" s="8">
        <f t="shared" si="15"/>
        <v>660.3981311729373</v>
      </c>
      <c r="AE55" s="16">
        <f t="shared" si="0"/>
        <v>0.3002576667720518</v>
      </c>
      <c r="AF55" s="17">
        <f t="shared" si="1"/>
        <v>598.8008622668352</v>
      </c>
      <c r="AG55" s="28">
        <v>0.08399999999999985</v>
      </c>
      <c r="AH55" s="28">
        <v>0.08266797888216924</v>
      </c>
      <c r="AI55" s="28">
        <f t="shared" si="16"/>
        <v>0.1666679788821691</v>
      </c>
      <c r="AJ55" s="8">
        <f t="shared" si="17"/>
        <v>332.38428360492105</v>
      </c>
      <c r="AK55" s="28">
        <v>0.08399999999999985</v>
      </c>
      <c r="AL55" s="26">
        <v>0.018563752936337205</v>
      </c>
      <c r="AM55" s="28">
        <f t="shared" si="18"/>
        <v>0.10256375293633706</v>
      </c>
      <c r="AN55" s="8">
        <f t="shared" si="19"/>
        <v>204.54186684340763</v>
      </c>
      <c r="AO55" s="33">
        <f t="shared" si="20"/>
        <v>0.06410422594583205</v>
      </c>
      <c r="AP55" s="38">
        <f t="shared" si="21"/>
        <v>127.84241676151342</v>
      </c>
      <c r="AQ55" s="40">
        <f t="shared" si="22"/>
        <v>1.2229961007482348</v>
      </c>
      <c r="AR55" s="39">
        <f t="shared" si="23"/>
        <v>2439.008893761197</v>
      </c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ht="15.75">
      <c r="A56" s="8" t="s">
        <v>55</v>
      </c>
      <c r="B56" s="7">
        <v>28.6</v>
      </c>
      <c r="C56" s="19">
        <v>0.42100000000000026</v>
      </c>
      <c r="D56" s="19">
        <v>0.42570969894966104</v>
      </c>
      <c r="E56" s="19">
        <v>0.8467096989496613</v>
      </c>
      <c r="F56" s="9">
        <f t="shared" si="2"/>
        <v>1688.58468551832</v>
      </c>
      <c r="G56" s="23">
        <v>0.42100000000000026</v>
      </c>
      <c r="H56" s="24">
        <v>0.010006533881336318</v>
      </c>
      <c r="I56" s="23">
        <f t="shared" si="3"/>
        <v>0.4310065338813366</v>
      </c>
      <c r="J56" s="10">
        <f t="shared" si="24"/>
        <v>859.5520204542107</v>
      </c>
      <c r="K56" s="16">
        <f t="shared" si="4"/>
        <v>0.4157031650683247</v>
      </c>
      <c r="L56" s="17">
        <f t="shared" si="5"/>
        <v>829.0326650641092</v>
      </c>
      <c r="M56" s="28">
        <v>0.4169999999999998</v>
      </c>
      <c r="N56" s="28">
        <v>0.4547045350757018</v>
      </c>
      <c r="O56" s="28">
        <f t="shared" si="6"/>
        <v>0.8717045350757016</v>
      </c>
      <c r="P56" s="8">
        <f t="shared" si="7"/>
        <v>1738.431637256121</v>
      </c>
      <c r="Q56" s="28">
        <v>0.4169999999999998</v>
      </c>
      <c r="R56" s="26">
        <v>0.008760740506551463</v>
      </c>
      <c r="S56" s="28">
        <f t="shared" si="8"/>
        <v>0.42576074050655127</v>
      </c>
      <c r="T56" s="8">
        <f t="shared" si="9"/>
        <v>849.0903871848101</v>
      </c>
      <c r="U56" s="33">
        <f t="shared" si="10"/>
        <v>0.4459437945691503</v>
      </c>
      <c r="V56" s="17">
        <f t="shared" si="11"/>
        <v>889.3412500713108</v>
      </c>
      <c r="W56" s="28">
        <v>0.383</v>
      </c>
      <c r="X56" s="28">
        <v>0.32252987669933614</v>
      </c>
      <c r="Y56" s="28">
        <f t="shared" si="12"/>
        <v>0.7055298766993361</v>
      </c>
      <c r="Z56" s="8">
        <f t="shared" si="13"/>
        <v>1407.031177802719</v>
      </c>
      <c r="AA56" s="28">
        <v>0.383</v>
      </c>
      <c r="AB56" s="26">
        <v>0.02121867425439987</v>
      </c>
      <c r="AC56" s="28">
        <f t="shared" si="14"/>
        <v>0.4042186742543999</v>
      </c>
      <c r="AD56" s="8">
        <f t="shared" si="15"/>
        <v>806.1292598788071</v>
      </c>
      <c r="AE56" s="16">
        <f t="shared" si="0"/>
        <v>0.3013112024449362</v>
      </c>
      <c r="AF56" s="17">
        <f t="shared" si="1"/>
        <v>600.9019179239118</v>
      </c>
      <c r="AG56" s="28">
        <v>0.06500000000000039</v>
      </c>
      <c r="AH56" s="28">
        <v>0.08295804196596633</v>
      </c>
      <c r="AI56" s="28">
        <f t="shared" si="16"/>
        <v>0.14795804196596674</v>
      </c>
      <c r="AJ56" s="8">
        <f t="shared" si="17"/>
        <v>295.0712435123078</v>
      </c>
      <c r="AK56" s="28">
        <v>0.06500000000000039</v>
      </c>
      <c r="AL56" s="26">
        <v>0.018628888911552424</v>
      </c>
      <c r="AM56" s="28">
        <f t="shared" si="18"/>
        <v>0.08362888891155282</v>
      </c>
      <c r="AN56" s="8">
        <f t="shared" si="19"/>
        <v>166.78025686742066</v>
      </c>
      <c r="AO56" s="33">
        <f t="shared" si="20"/>
        <v>0.06432915305441392</v>
      </c>
      <c r="AP56" s="38">
        <f t="shared" si="21"/>
        <v>128.2909866448871</v>
      </c>
      <c r="AQ56" s="40">
        <f t="shared" si="22"/>
        <v>1.227287315136825</v>
      </c>
      <c r="AR56" s="39">
        <f t="shared" si="23"/>
        <v>2447.566819704219</v>
      </c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ht="15.75">
      <c r="A57" s="8" t="s">
        <v>56</v>
      </c>
      <c r="B57" s="7">
        <v>50.7</v>
      </c>
      <c r="C57" s="19">
        <v>0.4720000000000013</v>
      </c>
      <c r="D57" s="19">
        <v>0.7546671935925809</v>
      </c>
      <c r="E57" s="19">
        <v>1.2266671935925824</v>
      </c>
      <c r="F57" s="9">
        <f t="shared" si="2"/>
        <v>2446.330117509751</v>
      </c>
      <c r="G57" s="23">
        <v>0.4720000000000013</v>
      </c>
      <c r="H57" s="24">
        <v>0.01773885551691438</v>
      </c>
      <c r="I57" s="23">
        <f t="shared" si="3"/>
        <v>0.4897388555169157</v>
      </c>
      <c r="J57" s="10">
        <f t="shared" si="24"/>
        <v>976.6813021688298</v>
      </c>
      <c r="K57" s="16">
        <f t="shared" si="4"/>
        <v>0.7369283380756666</v>
      </c>
      <c r="L57" s="17">
        <f t="shared" si="5"/>
        <v>1469.648815340921</v>
      </c>
      <c r="M57" s="28">
        <v>0.4719999999999996</v>
      </c>
      <c r="N57" s="28">
        <v>0.8060671303614714</v>
      </c>
      <c r="O57" s="28">
        <f t="shared" si="6"/>
        <v>1.278067130361471</v>
      </c>
      <c r="P57" s="8">
        <f t="shared" si="7"/>
        <v>2548.836497408578</v>
      </c>
      <c r="Q57" s="28">
        <v>0.4719999999999996</v>
      </c>
      <c r="R57" s="26">
        <v>0.01553040362525032</v>
      </c>
      <c r="S57" s="28">
        <f t="shared" si="8"/>
        <v>0.4875304036252499</v>
      </c>
      <c r="T57" s="8">
        <f t="shared" si="9"/>
        <v>972.2770086457996</v>
      </c>
      <c r="U57" s="33">
        <f t="shared" si="10"/>
        <v>0.7905367267362211</v>
      </c>
      <c r="V57" s="17">
        <f t="shared" si="11"/>
        <v>1576.5594887627785</v>
      </c>
      <c r="W57" s="28">
        <v>0.5269999999999992</v>
      </c>
      <c r="X57" s="28">
        <v>0.5717575086942777</v>
      </c>
      <c r="Y57" s="28">
        <f t="shared" si="12"/>
        <v>1.098757508694277</v>
      </c>
      <c r="Z57" s="8">
        <f t="shared" si="13"/>
        <v>2191.2411120139095</v>
      </c>
      <c r="AA57" s="28">
        <v>0.5269999999999992</v>
      </c>
      <c r="AB57" s="26">
        <v>0.03761492254189068</v>
      </c>
      <c r="AC57" s="28">
        <f t="shared" si="14"/>
        <v>0.5646149225418899</v>
      </c>
      <c r="AD57" s="8">
        <f t="shared" si="15"/>
        <v>1126.0058938760656</v>
      </c>
      <c r="AE57" s="16">
        <f t="shared" si="0"/>
        <v>0.534142586152387</v>
      </c>
      <c r="AF57" s="17">
        <f t="shared" si="1"/>
        <v>1065.235218137844</v>
      </c>
      <c r="AG57" s="28">
        <v>0.15000000000000036</v>
      </c>
      <c r="AH57" s="28">
        <v>0.14706198348512214</v>
      </c>
      <c r="AI57" s="28">
        <f t="shared" si="16"/>
        <v>0.29706198348512247</v>
      </c>
      <c r="AJ57" s="8">
        <f t="shared" si="17"/>
        <v>592.4277430445449</v>
      </c>
      <c r="AK57" s="28">
        <v>0.15000000000000036</v>
      </c>
      <c r="AL57" s="26">
        <v>0.03302393943411566</v>
      </c>
      <c r="AM57" s="28">
        <f t="shared" si="18"/>
        <v>0.18302393943411602</v>
      </c>
      <c r="AN57" s="8">
        <f t="shared" si="19"/>
        <v>365.00281217406325</v>
      </c>
      <c r="AO57" s="33">
        <f t="shared" si="20"/>
        <v>0.11403804405100645</v>
      </c>
      <c r="AP57" s="38">
        <f t="shared" si="21"/>
        <v>227.4249308704816</v>
      </c>
      <c r="AQ57" s="40">
        <f t="shared" si="22"/>
        <v>2.175645695015281</v>
      </c>
      <c r="AR57" s="39">
        <f t="shared" si="23"/>
        <v>4338.868453112025</v>
      </c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ht="15.75">
      <c r="A58" s="8" t="s">
        <v>57</v>
      </c>
      <c r="B58" s="7">
        <v>51.1</v>
      </c>
      <c r="C58" s="19">
        <v>0.5419999999999998</v>
      </c>
      <c r="D58" s="19">
        <v>0.7606211753960727</v>
      </c>
      <c r="E58" s="19">
        <v>1.3026211753960726</v>
      </c>
      <c r="F58" s="9">
        <f t="shared" si="2"/>
        <v>2597.8043838806334</v>
      </c>
      <c r="G58" s="23">
        <v>0.5419999999999998</v>
      </c>
      <c r="H58" s="24">
        <v>0.01787880703973027</v>
      </c>
      <c r="I58" s="23">
        <f t="shared" si="3"/>
        <v>0.55987880703973</v>
      </c>
      <c r="J58" s="10">
        <f t="shared" si="24"/>
        <v>1116.5607060912632</v>
      </c>
      <c r="K58" s="16">
        <f t="shared" si="4"/>
        <v>0.7427423683563426</v>
      </c>
      <c r="L58" s="17">
        <f t="shared" si="5"/>
        <v>1481.2436777893702</v>
      </c>
      <c r="M58" s="28">
        <v>0.03300000000000125</v>
      </c>
      <c r="N58" s="28">
        <v>0.8124266343485441</v>
      </c>
      <c r="O58" s="28">
        <f t="shared" si="6"/>
        <v>0.8454266343485454</v>
      </c>
      <c r="P58" s="8">
        <f t="shared" si="7"/>
        <v>1686.0258826149604</v>
      </c>
      <c r="Q58" s="28">
        <v>0.03300000000000125</v>
      </c>
      <c r="R58" s="26">
        <v>0.01565293146450279</v>
      </c>
      <c r="S58" s="28">
        <f t="shared" si="8"/>
        <v>0.04865293146450404</v>
      </c>
      <c r="T58" s="8">
        <f t="shared" si="9"/>
        <v>97.02805469034577</v>
      </c>
      <c r="U58" s="33">
        <f t="shared" si="10"/>
        <v>0.7967737028840414</v>
      </c>
      <c r="V58" s="17">
        <f t="shared" si="11"/>
        <v>1588.9978279246147</v>
      </c>
      <c r="W58" s="28">
        <v>0</v>
      </c>
      <c r="X58" s="28">
        <v>0.576268416060702</v>
      </c>
      <c r="Y58" s="28">
        <f t="shared" si="12"/>
        <v>0.576268416060702</v>
      </c>
      <c r="Z58" s="8">
        <f t="shared" si="13"/>
        <v>1149.2463394656975</v>
      </c>
      <c r="AA58" s="28">
        <v>0</v>
      </c>
      <c r="AB58" s="26">
        <v>0.03791168721677739</v>
      </c>
      <c r="AC58" s="28">
        <f t="shared" si="14"/>
        <v>0.03791168721677739</v>
      </c>
      <c r="AD58" s="8">
        <f t="shared" si="15"/>
        <v>75.60689869954697</v>
      </c>
      <c r="AE58" s="16">
        <f t="shared" si="0"/>
        <v>0.5383567288439246</v>
      </c>
      <c r="AF58" s="17">
        <f t="shared" si="1"/>
        <v>1073.6394407661505</v>
      </c>
      <c r="AG58" s="28">
        <v>0</v>
      </c>
      <c r="AH58" s="28">
        <v>0.14822223582031047</v>
      </c>
      <c r="AI58" s="28">
        <f t="shared" si="16"/>
        <v>0.14822223582031047</v>
      </c>
      <c r="AJ58" s="8">
        <f t="shared" si="17"/>
        <v>295.59812267408694</v>
      </c>
      <c r="AK58" s="28">
        <v>0</v>
      </c>
      <c r="AL58" s="26">
        <v>0.033284483334976536</v>
      </c>
      <c r="AM58" s="28">
        <f t="shared" si="18"/>
        <v>0.033284483334976536</v>
      </c>
      <c r="AN58" s="8">
        <f t="shared" si="19"/>
        <v>66.37891227011036</v>
      </c>
      <c r="AO58" s="33">
        <f t="shared" si="20"/>
        <v>0.11493775248533393</v>
      </c>
      <c r="AP58" s="38">
        <f t="shared" si="21"/>
        <v>229.21921040397658</v>
      </c>
      <c r="AQ58" s="40">
        <f t="shared" si="22"/>
        <v>2.192810552569642</v>
      </c>
      <c r="AR58" s="39">
        <f t="shared" si="23"/>
        <v>4373.100156884113</v>
      </c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ht="15.75">
      <c r="A59" s="8" t="s">
        <v>58</v>
      </c>
      <c r="B59" s="7">
        <v>28.5</v>
      </c>
      <c r="C59" s="19">
        <v>0.34499999999999975</v>
      </c>
      <c r="D59" s="19">
        <v>0.42422120349878806</v>
      </c>
      <c r="E59" s="19">
        <v>0.7692212034987878</v>
      </c>
      <c r="F59" s="9">
        <f t="shared" si="2"/>
        <v>1534.0501539255974</v>
      </c>
      <c r="G59" s="23">
        <v>0.34499999999999975</v>
      </c>
      <c r="H59" s="24">
        <v>0.009971546000632343</v>
      </c>
      <c r="I59" s="23">
        <f t="shared" si="3"/>
        <v>0.3549715460006321</v>
      </c>
      <c r="J59" s="10">
        <f t="shared" si="24"/>
        <v>707.9162044736005</v>
      </c>
      <c r="K59" s="16">
        <f t="shared" si="4"/>
        <v>0.4142496574981557</v>
      </c>
      <c r="L59" s="17">
        <f t="shared" si="5"/>
        <v>826.133949451997</v>
      </c>
      <c r="M59" s="28">
        <v>0.38000000000000034</v>
      </c>
      <c r="N59" s="28">
        <v>0.4531146590789336</v>
      </c>
      <c r="O59" s="28">
        <f t="shared" si="6"/>
        <v>0.833114659078934</v>
      </c>
      <c r="P59" s="8">
        <f t="shared" si="7"/>
        <v>1661.4722334545272</v>
      </c>
      <c r="Q59" s="28">
        <v>0.38000000000000034</v>
      </c>
      <c r="R59" s="26">
        <v>0.008730108546738346</v>
      </c>
      <c r="S59" s="28">
        <f t="shared" si="8"/>
        <v>0.3887301085467387</v>
      </c>
      <c r="T59" s="8">
        <f t="shared" si="9"/>
        <v>775.2405681736755</v>
      </c>
      <c r="U59" s="33">
        <f t="shared" si="10"/>
        <v>0.44438455053219533</v>
      </c>
      <c r="V59" s="17">
        <f t="shared" si="11"/>
        <v>886.2316652808518</v>
      </c>
      <c r="W59" s="28">
        <v>0.1639999999999997</v>
      </c>
      <c r="X59" s="28">
        <v>0.32140214985773</v>
      </c>
      <c r="Y59" s="28">
        <f t="shared" si="12"/>
        <v>0.4854021498577297</v>
      </c>
      <c r="Z59" s="8">
        <f t="shared" si="13"/>
        <v>968.0326534397718</v>
      </c>
      <c r="AA59" s="28">
        <v>0.1639999999999997</v>
      </c>
      <c r="AB59" s="26">
        <v>0.021144483085678192</v>
      </c>
      <c r="AC59" s="28">
        <f t="shared" si="14"/>
        <v>0.18514448308567788</v>
      </c>
      <c r="AD59" s="8">
        <f t="shared" si="15"/>
        <v>369.23179117293654</v>
      </c>
      <c r="AE59" s="16">
        <f t="shared" si="0"/>
        <v>0.30025766677205185</v>
      </c>
      <c r="AF59" s="17">
        <f t="shared" si="1"/>
        <v>598.8008622668353</v>
      </c>
      <c r="AG59" s="28">
        <v>0</v>
      </c>
      <c r="AH59" s="28">
        <v>0.08266797888216924</v>
      </c>
      <c r="AI59" s="28">
        <f t="shared" si="16"/>
        <v>0.08266797888216924</v>
      </c>
      <c r="AJ59" s="8">
        <f t="shared" si="17"/>
        <v>164.8639236049213</v>
      </c>
      <c r="AK59" s="28">
        <v>0</v>
      </c>
      <c r="AL59" s="26">
        <v>0.018563752936337205</v>
      </c>
      <c r="AM59" s="28">
        <f t="shared" si="18"/>
        <v>0.018563752936337205</v>
      </c>
      <c r="AN59" s="8">
        <f t="shared" si="19"/>
        <v>37.02150684340793</v>
      </c>
      <c r="AO59" s="33">
        <f t="shared" si="20"/>
        <v>0.06410422594583204</v>
      </c>
      <c r="AP59" s="38">
        <f t="shared" si="21"/>
        <v>127.84241676151336</v>
      </c>
      <c r="AQ59" s="40">
        <f t="shared" si="22"/>
        <v>1.2229961007482348</v>
      </c>
      <c r="AR59" s="39">
        <f t="shared" si="23"/>
        <v>2439.0088937611977</v>
      </c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ht="15.75">
      <c r="A60" s="8" t="s">
        <v>59</v>
      </c>
      <c r="B60" s="7">
        <v>28.4</v>
      </c>
      <c r="C60" s="19">
        <v>0.31700000000000017</v>
      </c>
      <c r="D60" s="19">
        <v>0.42273270804791513</v>
      </c>
      <c r="E60" s="19">
        <v>0.7397327080479152</v>
      </c>
      <c r="F60" s="9">
        <f t="shared" si="2"/>
        <v>1475.2415423328769</v>
      </c>
      <c r="G60" s="23">
        <v>0.31700000000000017</v>
      </c>
      <c r="H60" s="24">
        <v>0.00993655811992837</v>
      </c>
      <c r="I60" s="23">
        <f t="shared" si="3"/>
        <v>0.32693655811992856</v>
      </c>
      <c r="J60" s="10">
        <f t="shared" si="24"/>
        <v>652.0063084929923</v>
      </c>
      <c r="K60" s="16">
        <f t="shared" si="4"/>
        <v>0.4127961499279867</v>
      </c>
      <c r="L60" s="17">
        <f t="shared" si="5"/>
        <v>823.2352338398846</v>
      </c>
      <c r="M60" s="28">
        <v>0.3799999999999999</v>
      </c>
      <c r="N60" s="28">
        <v>0.45152478308216537</v>
      </c>
      <c r="O60" s="28">
        <f t="shared" si="6"/>
        <v>0.8315247830821653</v>
      </c>
      <c r="P60" s="8">
        <f t="shared" si="7"/>
        <v>1658.3015596529312</v>
      </c>
      <c r="Q60" s="28">
        <v>0.3799999999999999</v>
      </c>
      <c r="R60" s="26">
        <v>0.008699476586925228</v>
      </c>
      <c r="S60" s="28">
        <f t="shared" si="8"/>
        <v>0.3886994765869251</v>
      </c>
      <c r="T60" s="8">
        <f t="shared" si="9"/>
        <v>775.1794791625389</v>
      </c>
      <c r="U60" s="33">
        <f t="shared" si="10"/>
        <v>0.44282530649524016</v>
      </c>
      <c r="V60" s="17">
        <f t="shared" si="11"/>
        <v>883.1220804903924</v>
      </c>
      <c r="W60" s="28">
        <v>0.33000000000000007</v>
      </c>
      <c r="X60" s="28">
        <v>0.32027442301612397</v>
      </c>
      <c r="Y60" s="28">
        <f t="shared" si="12"/>
        <v>0.650274423016124</v>
      </c>
      <c r="Z60" s="8">
        <f t="shared" si="13"/>
        <v>1296.835779076826</v>
      </c>
      <c r="AA60" s="28">
        <v>0.33000000000000007</v>
      </c>
      <c r="AB60" s="26">
        <v>0.021070291916956512</v>
      </c>
      <c r="AC60" s="28">
        <f t="shared" si="14"/>
        <v>0.3510702919169566</v>
      </c>
      <c r="AD60" s="8">
        <f t="shared" si="15"/>
        <v>700.1359724670674</v>
      </c>
      <c r="AE60" s="16">
        <f t="shared" si="0"/>
        <v>0.29920413109916744</v>
      </c>
      <c r="AF60" s="17">
        <f t="shared" si="1"/>
        <v>596.6998066097585</v>
      </c>
      <c r="AG60" s="28">
        <v>0.06199999999999983</v>
      </c>
      <c r="AH60" s="28">
        <v>0.08237791579837216</v>
      </c>
      <c r="AI60" s="28">
        <f t="shared" si="16"/>
        <v>0.144377915798372</v>
      </c>
      <c r="AJ60" s="8">
        <f t="shared" si="17"/>
        <v>287.9314336975353</v>
      </c>
      <c r="AK60" s="28">
        <v>0.06199999999999983</v>
      </c>
      <c r="AL60" s="26">
        <v>0.018498616961121987</v>
      </c>
      <c r="AM60" s="28">
        <f t="shared" si="18"/>
        <v>0.08049861696112182</v>
      </c>
      <c r="AN60" s="8">
        <f t="shared" si="19"/>
        <v>160.5375868193956</v>
      </c>
      <c r="AO60" s="33">
        <f t="shared" si="20"/>
        <v>0.06387929883725019</v>
      </c>
      <c r="AP60" s="38">
        <f t="shared" si="21"/>
        <v>127.39384687813967</v>
      </c>
      <c r="AQ60" s="40">
        <f t="shared" si="22"/>
        <v>1.2187048863596446</v>
      </c>
      <c r="AR60" s="39">
        <f t="shared" si="23"/>
        <v>2430.4509678181753</v>
      </c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15.75">
      <c r="A61" s="8" t="s">
        <v>60</v>
      </c>
      <c r="B61" s="7">
        <v>50.7</v>
      </c>
      <c r="C61" s="19">
        <v>0.019999999999999574</v>
      </c>
      <c r="D61" s="19">
        <v>0.7546671935925809</v>
      </c>
      <c r="E61" s="19">
        <v>0.7746671935925805</v>
      </c>
      <c r="F61" s="9">
        <f t="shared" si="2"/>
        <v>1544.9110375097473</v>
      </c>
      <c r="G61" s="23">
        <v>0.019999999999999574</v>
      </c>
      <c r="H61" s="24">
        <v>0.01773885551691438</v>
      </c>
      <c r="I61" s="23">
        <f t="shared" si="3"/>
        <v>0.03773885551691396</v>
      </c>
      <c r="J61" s="10">
        <f t="shared" si="24"/>
        <v>75.26222216882634</v>
      </c>
      <c r="K61" s="16">
        <f t="shared" si="4"/>
        <v>0.7369283380756666</v>
      </c>
      <c r="L61" s="17">
        <f t="shared" si="5"/>
        <v>1469.648815340921</v>
      </c>
      <c r="M61" s="28">
        <v>0.09199999999999875</v>
      </c>
      <c r="N61" s="28">
        <v>0.8060671303614714</v>
      </c>
      <c r="O61" s="28">
        <f t="shared" si="6"/>
        <v>0.8980671303614701</v>
      </c>
      <c r="P61" s="8">
        <f t="shared" si="7"/>
        <v>1791.0062974085763</v>
      </c>
      <c r="Q61" s="28">
        <v>0.09199999999999875</v>
      </c>
      <c r="R61" s="26">
        <v>0.01553040362525032</v>
      </c>
      <c r="S61" s="28">
        <f t="shared" si="8"/>
        <v>0.10753040362524907</v>
      </c>
      <c r="T61" s="8">
        <f t="shared" si="9"/>
        <v>214.44680864579797</v>
      </c>
      <c r="U61" s="33">
        <f t="shared" si="10"/>
        <v>0.7905367267362211</v>
      </c>
      <c r="V61" s="17">
        <f t="shared" si="11"/>
        <v>1576.5594887627783</v>
      </c>
      <c r="W61" s="28">
        <v>0.13100000000000112</v>
      </c>
      <c r="X61" s="28">
        <v>0.5717575086942777</v>
      </c>
      <c r="Y61" s="28">
        <f t="shared" si="12"/>
        <v>0.7027575086942788</v>
      </c>
      <c r="Z61" s="8">
        <f t="shared" si="13"/>
        <v>1401.5022720139132</v>
      </c>
      <c r="AA61" s="28">
        <v>0.13100000000000112</v>
      </c>
      <c r="AB61" s="26">
        <v>0.03761492254189068</v>
      </c>
      <c r="AC61" s="28">
        <f t="shared" si="14"/>
        <v>0.1686149225418918</v>
      </c>
      <c r="AD61" s="8">
        <f t="shared" si="15"/>
        <v>336.2670538760694</v>
      </c>
      <c r="AE61" s="16">
        <f t="shared" si="0"/>
        <v>0.534142586152387</v>
      </c>
      <c r="AF61" s="17">
        <f t="shared" si="1"/>
        <v>1065.2352181378437</v>
      </c>
      <c r="AG61" s="28">
        <v>0.09199999999999964</v>
      </c>
      <c r="AH61" s="28">
        <v>0.14706198348512214</v>
      </c>
      <c r="AI61" s="28">
        <f t="shared" si="16"/>
        <v>0.23906198348512178</v>
      </c>
      <c r="AJ61" s="8">
        <f t="shared" si="17"/>
        <v>476.7589230445435</v>
      </c>
      <c r="AK61" s="28">
        <v>0.09199999999999964</v>
      </c>
      <c r="AL61" s="26">
        <v>0.03302393943411566</v>
      </c>
      <c r="AM61" s="28">
        <f t="shared" si="18"/>
        <v>0.1250239394341153</v>
      </c>
      <c r="AN61" s="8">
        <f t="shared" si="19"/>
        <v>249.3339921740618</v>
      </c>
      <c r="AO61" s="33">
        <f t="shared" si="20"/>
        <v>0.11403804405100648</v>
      </c>
      <c r="AP61" s="38">
        <f t="shared" si="21"/>
        <v>227.42493087048172</v>
      </c>
      <c r="AQ61" s="40">
        <f t="shared" si="22"/>
        <v>2.175645695015281</v>
      </c>
      <c r="AR61" s="39">
        <f t="shared" si="23"/>
        <v>4338.868453112025</v>
      </c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</row>
    <row r="62" spans="1:68" ht="15.75">
      <c r="A62" s="10" t="s">
        <v>61</v>
      </c>
      <c r="B62" s="7">
        <v>51.3</v>
      </c>
      <c r="C62" s="19">
        <v>0.7780000000000005</v>
      </c>
      <c r="D62" s="19">
        <v>0.7635981662978185</v>
      </c>
      <c r="E62" s="19">
        <v>1.541598166297819</v>
      </c>
      <c r="F62" s="9">
        <f t="shared" si="2"/>
        <v>3074.3938070660774</v>
      </c>
      <c r="G62" s="23">
        <v>0.7780000000000005</v>
      </c>
      <c r="H62" s="24">
        <v>0.017948782801138218</v>
      </c>
      <c r="I62" s="23">
        <f t="shared" si="3"/>
        <v>0.7959487828011387</v>
      </c>
      <c r="J62" s="10">
        <f t="shared" si="24"/>
        <v>1587.3526980524828</v>
      </c>
      <c r="K62" s="16">
        <f t="shared" si="4"/>
        <v>0.7456493834966804</v>
      </c>
      <c r="L62" s="17">
        <f t="shared" si="5"/>
        <v>1487.0411090135947</v>
      </c>
      <c r="M62" s="23">
        <v>1.603999999999999</v>
      </c>
      <c r="N62" s="23">
        <v>0.8156063863420805</v>
      </c>
      <c r="O62" s="28">
        <f t="shared" si="6"/>
        <v>2.4196063863420796</v>
      </c>
      <c r="P62" s="8">
        <f t="shared" si="7"/>
        <v>4825.396820218146</v>
      </c>
      <c r="Q62" s="28">
        <v>1.603999999999999</v>
      </c>
      <c r="R62" s="24">
        <v>0.01571419538412902</v>
      </c>
      <c r="S62" s="28">
        <f t="shared" si="8"/>
        <v>1.619714195384128</v>
      </c>
      <c r="T62" s="8">
        <f t="shared" si="9"/>
        <v>3230.179822712613</v>
      </c>
      <c r="U62" s="33">
        <f t="shared" si="10"/>
        <v>0.7998921909579515</v>
      </c>
      <c r="V62" s="17">
        <f t="shared" si="11"/>
        <v>1595.216997505533</v>
      </c>
      <c r="W62" s="23">
        <v>0</v>
      </c>
      <c r="X62" s="23">
        <v>0.578523869743914</v>
      </c>
      <c r="Y62" s="28">
        <f t="shared" si="12"/>
        <v>0.578523869743914</v>
      </c>
      <c r="Z62" s="8">
        <f t="shared" si="13"/>
        <v>1153.7443681915902</v>
      </c>
      <c r="AA62" s="28">
        <v>0</v>
      </c>
      <c r="AB62" s="24">
        <v>0.03806006955422074</v>
      </c>
      <c r="AC62" s="28">
        <f t="shared" si="14"/>
        <v>0.03806006955422074</v>
      </c>
      <c r="AD62" s="8">
        <f t="shared" si="15"/>
        <v>75.90281611128688</v>
      </c>
      <c r="AE62" s="16">
        <f t="shared" si="0"/>
        <v>0.5404638001896933</v>
      </c>
      <c r="AF62" s="17">
        <f t="shared" si="1"/>
        <v>1077.8415520803032</v>
      </c>
      <c r="AG62" s="23">
        <v>0</v>
      </c>
      <c r="AH62" s="23">
        <v>0.14880236198790464</v>
      </c>
      <c r="AI62" s="28">
        <f t="shared" si="16"/>
        <v>0.14880236198790464</v>
      </c>
      <c r="AJ62" s="8">
        <f t="shared" si="17"/>
        <v>296.75506248885836</v>
      </c>
      <c r="AK62" s="28">
        <v>0</v>
      </c>
      <c r="AL62" s="24">
        <v>0.033414755285406966</v>
      </c>
      <c r="AM62" s="28">
        <f t="shared" si="18"/>
        <v>0.033414755285406966</v>
      </c>
      <c r="AN62" s="8">
        <f t="shared" si="19"/>
        <v>66.63871231813425</v>
      </c>
      <c r="AO62" s="33">
        <f t="shared" si="20"/>
        <v>0.11538760670249767</v>
      </c>
      <c r="AP62" s="38">
        <f t="shared" si="21"/>
        <v>230.1163501707241</v>
      </c>
      <c r="AQ62" s="40">
        <f t="shared" si="22"/>
        <v>2.201392981346823</v>
      </c>
      <c r="AR62" s="39">
        <f t="shared" si="23"/>
        <v>4390.216008770155</v>
      </c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</row>
    <row r="63" spans="1:68" ht="15.75">
      <c r="A63" s="8" t="s">
        <v>62</v>
      </c>
      <c r="B63" s="7">
        <v>28.5</v>
      </c>
      <c r="C63" s="19">
        <v>0.46799999999999997</v>
      </c>
      <c r="D63" s="19">
        <v>0.42422120349878806</v>
      </c>
      <c r="E63" s="19">
        <v>0.892221203498788</v>
      </c>
      <c r="F63" s="9">
        <f t="shared" si="2"/>
        <v>1779.3478239255978</v>
      </c>
      <c r="G63" s="23">
        <v>0.46799999999999997</v>
      </c>
      <c r="H63" s="24">
        <v>0.009971546000632343</v>
      </c>
      <c r="I63" s="23">
        <f t="shared" si="3"/>
        <v>0.4779715460006323</v>
      </c>
      <c r="J63" s="10">
        <f t="shared" si="24"/>
        <v>953.213874473601</v>
      </c>
      <c r="K63" s="16">
        <f t="shared" si="4"/>
        <v>0.4142496574981557</v>
      </c>
      <c r="L63" s="17">
        <f t="shared" si="5"/>
        <v>826.1339494519968</v>
      </c>
      <c r="M63" s="28">
        <v>0.4370000000000003</v>
      </c>
      <c r="N63" s="28">
        <v>0.4531146590789336</v>
      </c>
      <c r="O63" s="28">
        <f t="shared" si="6"/>
        <v>0.890114659078934</v>
      </c>
      <c r="P63" s="8">
        <f t="shared" si="7"/>
        <v>1775.1467634545272</v>
      </c>
      <c r="Q63" s="28">
        <v>0.4370000000000003</v>
      </c>
      <c r="R63" s="26">
        <v>0.008730108546738346</v>
      </c>
      <c r="S63" s="28">
        <f t="shared" si="8"/>
        <v>0.4457301085467386</v>
      </c>
      <c r="T63" s="8">
        <f t="shared" si="9"/>
        <v>888.9150981736753</v>
      </c>
      <c r="U63" s="33">
        <f t="shared" si="10"/>
        <v>0.44438455053219533</v>
      </c>
      <c r="V63" s="17">
        <f t="shared" si="11"/>
        <v>886.2316652808519</v>
      </c>
      <c r="W63" s="28">
        <v>0.20199999999999996</v>
      </c>
      <c r="X63" s="28">
        <v>0.32140214985773</v>
      </c>
      <c r="Y63" s="28">
        <f t="shared" si="12"/>
        <v>0.5234021498577299</v>
      </c>
      <c r="Z63" s="8">
        <f t="shared" si="13"/>
        <v>1043.8156734397721</v>
      </c>
      <c r="AA63" s="28">
        <v>0.20199999999999996</v>
      </c>
      <c r="AB63" s="26">
        <v>0.021144483085678192</v>
      </c>
      <c r="AC63" s="28">
        <f t="shared" si="14"/>
        <v>0.22314448308567814</v>
      </c>
      <c r="AD63" s="8">
        <f t="shared" si="15"/>
        <v>445.014811172937</v>
      </c>
      <c r="AE63" s="16">
        <f t="shared" si="0"/>
        <v>0.3002576667720518</v>
      </c>
      <c r="AF63" s="17">
        <f t="shared" si="1"/>
        <v>598.8008622668351</v>
      </c>
      <c r="AG63" s="28">
        <v>0.02400000000000002</v>
      </c>
      <c r="AH63" s="28">
        <v>0.08266797888216924</v>
      </c>
      <c r="AI63" s="28">
        <f t="shared" si="16"/>
        <v>0.10666797888216926</v>
      </c>
      <c r="AJ63" s="8">
        <f t="shared" si="17"/>
        <v>212.72688360492134</v>
      </c>
      <c r="AK63" s="28">
        <v>0.02400000000000002</v>
      </c>
      <c r="AL63" s="26">
        <v>0.018563752936337205</v>
      </c>
      <c r="AM63" s="28">
        <f t="shared" si="18"/>
        <v>0.042563752936337226</v>
      </c>
      <c r="AN63" s="8">
        <f t="shared" si="19"/>
        <v>84.88446684340796</v>
      </c>
      <c r="AO63" s="33">
        <f t="shared" si="20"/>
        <v>0.06410422594583204</v>
      </c>
      <c r="AP63" s="38">
        <f t="shared" si="21"/>
        <v>127.84241676151338</v>
      </c>
      <c r="AQ63" s="40">
        <f t="shared" si="22"/>
        <v>1.2229961007482348</v>
      </c>
      <c r="AR63" s="39">
        <f t="shared" si="23"/>
        <v>2439.0088937611977</v>
      </c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</row>
    <row r="64" spans="1:68" ht="15.75">
      <c r="A64" s="8" t="s">
        <v>63</v>
      </c>
      <c r="B64" s="7">
        <v>28.5</v>
      </c>
      <c r="C64" s="19">
        <v>0.5700000000000003</v>
      </c>
      <c r="D64" s="19">
        <v>0.42422120349878806</v>
      </c>
      <c r="E64" s="19">
        <v>0.9942212034987883</v>
      </c>
      <c r="F64" s="9">
        <f t="shared" si="2"/>
        <v>1982.7654039255985</v>
      </c>
      <c r="G64" s="23">
        <v>0.5700000000000003</v>
      </c>
      <c r="H64" s="24">
        <v>0.009971546000632343</v>
      </c>
      <c r="I64" s="23">
        <f t="shared" si="3"/>
        <v>0.5799715460006326</v>
      </c>
      <c r="J64" s="10">
        <f t="shared" si="24"/>
        <v>1156.6314544736015</v>
      </c>
      <c r="K64" s="16">
        <f t="shared" si="4"/>
        <v>0.4142496574981557</v>
      </c>
      <c r="L64" s="17">
        <f t="shared" si="5"/>
        <v>826.1339494519971</v>
      </c>
      <c r="M64" s="28">
        <v>0.4590000000000014</v>
      </c>
      <c r="N64" s="28">
        <v>0.4531146590789336</v>
      </c>
      <c r="O64" s="28">
        <f t="shared" si="6"/>
        <v>0.9121146590789351</v>
      </c>
      <c r="P64" s="8">
        <f t="shared" si="7"/>
        <v>1819.0211434545295</v>
      </c>
      <c r="Q64" s="28">
        <v>0.4590000000000014</v>
      </c>
      <c r="R64" s="26">
        <v>0.008730108546738346</v>
      </c>
      <c r="S64" s="28">
        <f t="shared" si="8"/>
        <v>0.46773010854673974</v>
      </c>
      <c r="T64" s="8">
        <f t="shared" si="9"/>
        <v>932.7894781736776</v>
      </c>
      <c r="U64" s="33">
        <f t="shared" si="10"/>
        <v>0.44438455053219533</v>
      </c>
      <c r="V64" s="17">
        <f t="shared" si="11"/>
        <v>886.2316652808519</v>
      </c>
      <c r="W64" s="28">
        <v>0</v>
      </c>
      <c r="X64" s="28">
        <v>0.32140214985773</v>
      </c>
      <c r="Y64" s="28">
        <f t="shared" si="12"/>
        <v>0.32140214985773</v>
      </c>
      <c r="Z64" s="8">
        <f t="shared" si="13"/>
        <v>640.9690934397725</v>
      </c>
      <c r="AA64" s="28">
        <v>0</v>
      </c>
      <c r="AB64" s="26">
        <v>0.021144483085678192</v>
      </c>
      <c r="AC64" s="28">
        <f t="shared" si="14"/>
        <v>0.021144483085678192</v>
      </c>
      <c r="AD64" s="8">
        <f t="shared" si="15"/>
        <v>42.16823117293716</v>
      </c>
      <c r="AE64" s="16">
        <f t="shared" si="0"/>
        <v>0.30025766677205185</v>
      </c>
      <c r="AF64" s="17">
        <f t="shared" si="1"/>
        <v>598.8008622668353</v>
      </c>
      <c r="AG64" s="28">
        <v>0</v>
      </c>
      <c r="AH64" s="28">
        <v>0.08266797888216924</v>
      </c>
      <c r="AI64" s="28">
        <f t="shared" si="16"/>
        <v>0.08266797888216924</v>
      </c>
      <c r="AJ64" s="8">
        <f t="shared" si="17"/>
        <v>164.8639236049213</v>
      </c>
      <c r="AK64" s="28">
        <v>0</v>
      </c>
      <c r="AL64" s="26">
        <v>0.018563752936337205</v>
      </c>
      <c r="AM64" s="28">
        <f t="shared" si="18"/>
        <v>0.018563752936337205</v>
      </c>
      <c r="AN64" s="8">
        <f t="shared" si="19"/>
        <v>37.02150684340793</v>
      </c>
      <c r="AO64" s="33">
        <f t="shared" si="20"/>
        <v>0.06410422594583204</v>
      </c>
      <c r="AP64" s="38">
        <f t="shared" si="21"/>
        <v>127.84241676151336</v>
      </c>
      <c r="AQ64" s="40">
        <f t="shared" si="22"/>
        <v>1.2229961007482348</v>
      </c>
      <c r="AR64" s="39">
        <f t="shared" si="23"/>
        <v>2439.0088937611977</v>
      </c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</row>
    <row r="65" spans="1:68" ht="15.75">
      <c r="A65" s="8" t="s">
        <v>64</v>
      </c>
      <c r="B65" s="7">
        <v>50.8</v>
      </c>
      <c r="C65" s="19">
        <v>0.6929999999999996</v>
      </c>
      <c r="D65" s="19">
        <v>0.7561556890434538</v>
      </c>
      <c r="E65" s="48">
        <v>1.4491556890434534</v>
      </c>
      <c r="F65" s="52">
        <f t="shared" si="2"/>
        <v>2890.0366991024684</v>
      </c>
      <c r="G65" s="23">
        <v>0.6929999999999996</v>
      </c>
      <c r="H65" s="24">
        <v>0.017773843397618352</v>
      </c>
      <c r="I65" s="23">
        <f t="shared" si="3"/>
        <v>0.710773843397618</v>
      </c>
      <c r="J65" s="10">
        <f t="shared" si="24"/>
        <v>1417.4891681494355</v>
      </c>
      <c r="K65" s="16">
        <f t="shared" si="4"/>
        <v>0.7383818456458354</v>
      </c>
      <c r="L65" s="17">
        <f t="shared" si="5"/>
        <v>1472.547530953033</v>
      </c>
      <c r="M65" s="28">
        <v>0.6899999999999995</v>
      </c>
      <c r="N65" s="28">
        <v>0.8076570063582396</v>
      </c>
      <c r="O65" s="28">
        <f t="shared" si="6"/>
        <v>1.497657006358239</v>
      </c>
      <c r="P65" s="8">
        <f t="shared" si="7"/>
        <v>2986.7623912101726</v>
      </c>
      <c r="Q65" s="28">
        <v>0.6899999999999995</v>
      </c>
      <c r="R65" s="26">
        <v>0.015561035585063436</v>
      </c>
      <c r="S65" s="28">
        <f t="shared" si="8"/>
        <v>0.7055610355850629</v>
      </c>
      <c r="T65" s="8">
        <f t="shared" si="9"/>
        <v>1407.0933176569351</v>
      </c>
      <c r="U65" s="33">
        <f t="shared" si="10"/>
        <v>0.7920959707731762</v>
      </c>
      <c r="V65" s="17">
        <f t="shared" si="11"/>
        <v>1579.6690735532375</v>
      </c>
      <c r="W65" s="28">
        <v>0.5570000000000004</v>
      </c>
      <c r="X65" s="28">
        <v>0.5728852355358837</v>
      </c>
      <c r="Y65" s="28">
        <f t="shared" si="12"/>
        <v>1.129885235535884</v>
      </c>
      <c r="Z65" s="8">
        <f t="shared" si="13"/>
        <v>2253.318826376858</v>
      </c>
      <c r="AA65" s="28">
        <v>0.5570000000000004</v>
      </c>
      <c r="AB65" s="26">
        <v>0.03768911371061235</v>
      </c>
      <c r="AC65" s="28">
        <f t="shared" si="14"/>
        <v>0.5946891137106127</v>
      </c>
      <c r="AD65" s="8">
        <f t="shared" si="15"/>
        <v>1185.9825525819379</v>
      </c>
      <c r="AE65" s="16">
        <f t="shared" si="0"/>
        <v>0.5351961218252712</v>
      </c>
      <c r="AF65" s="17">
        <f t="shared" si="1"/>
        <v>1067.33627379492</v>
      </c>
      <c r="AG65" s="28">
        <v>0.09799999999999986</v>
      </c>
      <c r="AH65" s="28">
        <v>0.1473520465689192</v>
      </c>
      <c r="AI65" s="28">
        <f t="shared" si="16"/>
        <v>0.24535204656891907</v>
      </c>
      <c r="AJ65" s="8">
        <f t="shared" si="17"/>
        <v>489.3031329519296</v>
      </c>
      <c r="AK65" s="28">
        <v>0.09799999999999986</v>
      </c>
      <c r="AL65" s="26">
        <v>0.03308907540933088</v>
      </c>
      <c r="AM65" s="28">
        <f t="shared" si="18"/>
        <v>0.13108907540933074</v>
      </c>
      <c r="AN65" s="8">
        <f t="shared" si="19"/>
        <v>261.42963219807416</v>
      </c>
      <c r="AO65" s="33">
        <f t="shared" si="20"/>
        <v>0.11426297115958833</v>
      </c>
      <c r="AP65" s="38">
        <f t="shared" si="21"/>
        <v>227.87350075385547</v>
      </c>
      <c r="AQ65" s="40">
        <f t="shared" si="22"/>
        <v>2.179936909403871</v>
      </c>
      <c r="AR65" s="39">
        <f t="shared" si="23"/>
        <v>4347.426379055046</v>
      </c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</row>
    <row r="66" spans="1:68" ht="15.75">
      <c r="A66" s="11" t="s">
        <v>65</v>
      </c>
      <c r="B66" s="11">
        <v>30</v>
      </c>
      <c r="C66" s="21">
        <v>0.45</v>
      </c>
      <c r="D66" s="46">
        <v>0.4465486352618822</v>
      </c>
      <c r="E66" s="49">
        <v>0.8965486352618822</v>
      </c>
      <c r="F66" s="53">
        <f t="shared" si="2"/>
        <v>1787.977977816419</v>
      </c>
      <c r="G66" s="51">
        <v>0.45</v>
      </c>
      <c r="H66" s="24">
        <v>0.01049636421119194</v>
      </c>
      <c r="I66" s="23">
        <f t="shared" si="3"/>
        <v>0.46049636421119194</v>
      </c>
      <c r="J66" s="10">
        <f t="shared" si="24"/>
        <v>918.363294182738</v>
      </c>
      <c r="K66" s="16">
        <f t="shared" si="4"/>
        <v>0.4360522710506903</v>
      </c>
      <c r="L66" s="17">
        <f t="shared" si="5"/>
        <v>869.6146836336811</v>
      </c>
      <c r="M66" s="28">
        <v>0.45</v>
      </c>
      <c r="N66" s="28">
        <v>0.4769627990304564</v>
      </c>
      <c r="O66" s="28">
        <f t="shared" si="6"/>
        <v>0.9269627990304564</v>
      </c>
      <c r="P66" s="8">
        <f t="shared" si="7"/>
        <v>1848.6326404784488</v>
      </c>
      <c r="Q66" s="28">
        <v>0.45</v>
      </c>
      <c r="R66" s="26">
        <v>0.009189587943935101</v>
      </c>
      <c r="S66" s="28">
        <f t="shared" si="8"/>
        <v>0.4591895879439351</v>
      </c>
      <c r="T66" s="8">
        <f t="shared" si="9"/>
        <v>915.7572033407104</v>
      </c>
      <c r="U66" s="33">
        <f t="shared" si="10"/>
        <v>0.4677732110865213</v>
      </c>
      <c r="V66" s="17">
        <f t="shared" si="11"/>
        <v>932.8754371377385</v>
      </c>
      <c r="W66" s="28">
        <v>0.44999999999999996</v>
      </c>
      <c r="X66" s="28">
        <v>0.3383180524818211</v>
      </c>
      <c r="Y66" s="28">
        <f t="shared" si="12"/>
        <v>0.7883180524818211</v>
      </c>
      <c r="Z66" s="8">
        <f t="shared" si="13"/>
        <v>1572.134808883971</v>
      </c>
      <c r="AA66" s="28">
        <v>0.44999999999999996</v>
      </c>
      <c r="AB66" s="31">
        <v>0.02225735061650336</v>
      </c>
      <c r="AC66" s="28">
        <f t="shared" si="14"/>
        <v>0.4722573506165033</v>
      </c>
      <c r="AD66" s="8">
        <f t="shared" si="15"/>
        <v>941.8181117609864</v>
      </c>
      <c r="AE66" s="16">
        <f t="shared" si="0"/>
        <v>0.31606070186531776</v>
      </c>
      <c r="AF66" s="17">
        <f t="shared" si="1"/>
        <v>630.3166971229845</v>
      </c>
      <c r="AG66" s="28">
        <v>0.2467741935483871</v>
      </c>
      <c r="AH66" s="28">
        <v>0.08701892513912551</v>
      </c>
      <c r="AI66" s="28">
        <f t="shared" si="16"/>
        <v>0.3337931186875126</v>
      </c>
      <c r="AJ66" s="8">
        <f t="shared" si="17"/>
        <v>665.6802786673195</v>
      </c>
      <c r="AK66" s="28">
        <v>0.2467741935483871</v>
      </c>
      <c r="AL66" s="31">
        <v>0.01954079256456548</v>
      </c>
      <c r="AM66" s="28">
        <f t="shared" si="18"/>
        <v>0.26631498611295257</v>
      </c>
      <c r="AN66" s="8">
        <f t="shared" si="19"/>
        <v>531.1093136552001</v>
      </c>
      <c r="AO66" s="33">
        <f t="shared" si="20"/>
        <v>0.06747813257456003</v>
      </c>
      <c r="AP66" s="38">
        <f t="shared" si="21"/>
        <v>134.57096501211936</v>
      </c>
      <c r="AQ66" s="40">
        <f t="shared" si="22"/>
        <v>1.2873643165770896</v>
      </c>
      <c r="AR66" s="39">
        <f t="shared" si="23"/>
        <v>2567.3777829065234</v>
      </c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</row>
    <row r="67" spans="1:68" ht="15.75">
      <c r="A67" s="14" t="s">
        <v>66</v>
      </c>
      <c r="B67" s="15">
        <f aca="true" t="shared" si="25" ref="B67:H67">SUM(B4:B66)</f>
        <v>2846.7</v>
      </c>
      <c r="C67" s="22">
        <f t="shared" si="25"/>
        <v>33.712999999999994</v>
      </c>
      <c r="D67" s="47">
        <f t="shared" si="25"/>
        <v>42.373000000000005</v>
      </c>
      <c r="E67" s="50">
        <f t="shared" si="25"/>
        <v>76.08599999999998</v>
      </c>
      <c r="F67" s="3">
        <f t="shared" si="25"/>
        <v>151737.54893999998</v>
      </c>
      <c r="G67" s="22">
        <f t="shared" si="25"/>
        <v>33.712999999999994</v>
      </c>
      <c r="H67" s="26">
        <f t="shared" si="25"/>
        <v>0.9960000000000027</v>
      </c>
      <c r="I67" s="23">
        <f t="shared" si="3"/>
        <v>34.708999999999996</v>
      </c>
      <c r="J67" s="10">
        <f>SUM(J4:J66)</f>
        <v>69219.81161</v>
      </c>
      <c r="K67" s="16">
        <f t="shared" si="4"/>
        <v>41.37699999999999</v>
      </c>
      <c r="L67" s="17">
        <f t="shared" si="5"/>
        <v>82517.73732999997</v>
      </c>
      <c r="M67" s="25">
        <f aca="true" t="shared" si="26" ref="M67:R67">SUM(M4:M66)</f>
        <v>34.373000000000005</v>
      </c>
      <c r="N67" s="25">
        <f t="shared" si="26"/>
        <v>45.25900000000002</v>
      </c>
      <c r="O67" s="25">
        <f t="shared" si="26"/>
        <v>79.63199999999998</v>
      </c>
      <c r="P67" s="14">
        <f t="shared" si="26"/>
        <v>158809.30128000004</v>
      </c>
      <c r="Q67" s="25">
        <f t="shared" si="26"/>
        <v>34.373000000000005</v>
      </c>
      <c r="R67" s="26">
        <f t="shared" si="26"/>
        <v>0.8720000000000017</v>
      </c>
      <c r="S67" s="28">
        <f t="shared" si="8"/>
        <v>35.245000000000005</v>
      </c>
      <c r="T67" s="8">
        <f t="shared" si="9"/>
        <v>70288.75105</v>
      </c>
      <c r="U67" s="33">
        <f t="shared" si="10"/>
        <v>44.38699999999997</v>
      </c>
      <c r="V67" s="17">
        <f t="shared" si="11"/>
        <v>88520.55023000004</v>
      </c>
      <c r="W67" s="25">
        <f>SUM(W4:W66)</f>
        <v>25.77</v>
      </c>
      <c r="X67" s="25">
        <f>SUM(X4:X66)</f>
        <v>32.102999999999994</v>
      </c>
      <c r="Y67" s="28">
        <f t="shared" si="12"/>
        <v>57.87299999999999</v>
      </c>
      <c r="Z67" s="8">
        <f t="shared" si="13"/>
        <v>115415.54516999998</v>
      </c>
      <c r="AA67" s="25">
        <f>SUM(AA4:AA66)</f>
        <v>25.77</v>
      </c>
      <c r="AB67" s="26">
        <f>SUM(AB4:AB66)</f>
        <v>2.112000000000004</v>
      </c>
      <c r="AC67" s="28">
        <f t="shared" si="14"/>
        <v>27.882000000000005</v>
      </c>
      <c r="AD67" s="8">
        <f t="shared" si="15"/>
        <v>55604.79378000001</v>
      </c>
      <c r="AE67" s="34">
        <f>SUM(AE4:AE66)</f>
        <v>29.991000000000007</v>
      </c>
      <c r="AF67" s="35">
        <f>SUM(AF4:AF66)</f>
        <v>59810.751390000005</v>
      </c>
      <c r="AG67" s="30">
        <f>SUM(AG4:AG66)</f>
        <v>4.982774193548382</v>
      </c>
      <c r="AH67" s="30">
        <f>SUM(AH4:AH66)</f>
        <v>8.25722580645162</v>
      </c>
      <c r="AI67" s="28">
        <f t="shared" si="16"/>
        <v>13.240000000000002</v>
      </c>
      <c r="AJ67" s="8">
        <f t="shared" si="17"/>
        <v>26404.399600000004</v>
      </c>
      <c r="AK67" s="30">
        <v>4.982774193548382</v>
      </c>
      <c r="AL67" s="37">
        <f>SUM(AL4:AL66)</f>
        <v>1.8542258064516186</v>
      </c>
      <c r="AM67" s="28">
        <f t="shared" si="18"/>
        <v>6.837000000000001</v>
      </c>
      <c r="AN67" s="8">
        <f t="shared" si="19"/>
        <v>13634.96073</v>
      </c>
      <c r="AO67" s="33">
        <f t="shared" si="20"/>
        <v>6.403000000000001</v>
      </c>
      <c r="AP67" s="38">
        <f t="shared" si="21"/>
        <v>12769.438870000004</v>
      </c>
      <c r="AQ67" s="40">
        <f t="shared" si="22"/>
        <v>122.15799999999997</v>
      </c>
      <c r="AR67" s="39">
        <f t="shared" si="23"/>
        <v>243618.47782000003</v>
      </c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</row>
    <row r="68" spans="1:68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</row>
    <row r="69" spans="1:68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>
        <f>Z69*M1</f>
        <v>0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</row>
    <row r="70" spans="1:68" ht="15.75">
      <c r="A70" s="4"/>
      <c r="B70" s="2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</row>
    <row r="71" spans="1:68" ht="15.75">
      <c r="A71" s="4"/>
      <c r="B71" s="2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</row>
    <row r="72" spans="1:68" ht="15.75">
      <c r="A72" s="4"/>
      <c r="B72" s="2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</row>
    <row r="73" spans="1:68" ht="15.75">
      <c r="A73" s="4"/>
      <c r="B73" s="2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</row>
    <row r="74" spans="1:68" ht="15.75">
      <c r="A74" s="4"/>
      <c r="B74" s="2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</row>
    <row r="75" spans="1:68" ht="15.75">
      <c r="A75" s="4"/>
      <c r="B75" s="2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</row>
    <row r="76" spans="1:68" ht="15.75">
      <c r="A76" s="4"/>
      <c r="B76" s="2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</row>
    <row r="77" spans="1:68" ht="15.75">
      <c r="A77" s="4"/>
      <c r="B77" s="2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</row>
    <row r="78" spans="1:68" ht="15.75">
      <c r="A78" s="4"/>
      <c r="B78" s="2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</row>
    <row r="79" spans="1:68" ht="15.75">
      <c r="A79" s="4"/>
      <c r="B79" s="27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</row>
    <row r="80" spans="1:68" ht="15.75">
      <c r="A80" s="4"/>
      <c r="B80" s="27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</row>
    <row r="81" spans="1:68" ht="15.75">
      <c r="A81" s="4"/>
      <c r="B81" s="27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</row>
    <row r="82" spans="1:68" ht="15.75">
      <c r="A82" s="4"/>
      <c r="B82" s="27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</row>
    <row r="83" spans="1:68" ht="15.75">
      <c r="A83" s="4"/>
      <c r="B83" s="27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</row>
    <row r="84" spans="1:68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</row>
    <row r="85" spans="1:68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</row>
    <row r="86" spans="1:68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</row>
    <row r="87" spans="1:68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</row>
    <row r="88" spans="1:68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</row>
    <row r="89" spans="1:68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</row>
    <row r="90" spans="1:68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</row>
    <row r="91" spans="1:68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</row>
    <row r="92" spans="1:68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</row>
    <row r="93" spans="1:68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</row>
    <row r="94" spans="1:68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</row>
    <row r="95" spans="1:68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</row>
    <row r="96" spans="1:68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</row>
    <row r="97" spans="1:68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</row>
    <row r="98" spans="1:68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</row>
    <row r="99" spans="1:68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</row>
    <row r="100" spans="1:68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</row>
    <row r="101" spans="1:68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</row>
    <row r="102" spans="1:68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</row>
    <row r="103" spans="1:68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</row>
    <row r="104" spans="1:68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</row>
    <row r="105" spans="1:68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</row>
    <row r="106" spans="1:68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</row>
    <row r="107" spans="1:68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</row>
    <row r="108" spans="1:68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</row>
    <row r="109" spans="1:68" ht="15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</row>
    <row r="110" spans="1:68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</row>
    <row r="111" spans="1:68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</row>
    <row r="112" spans="1:68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</row>
    <row r="113" spans="1:68" ht="15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</row>
    <row r="114" spans="1:68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</row>
    <row r="115" spans="1:68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</row>
    <row r="116" spans="1:68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</row>
    <row r="117" spans="1:68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</row>
    <row r="118" spans="1:68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</row>
    <row r="119" spans="1:68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</row>
    <row r="120" spans="1:68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</row>
    <row r="121" spans="1:68" ht="15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</row>
    <row r="122" spans="1:68" ht="15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</row>
    <row r="123" spans="1:68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</row>
    <row r="124" spans="1:68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</row>
    <row r="125" spans="1:68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</row>
    <row r="126" spans="1:68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</row>
    <row r="127" spans="1:68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</row>
    <row r="128" spans="1:68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</row>
    <row r="129" spans="1:68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</row>
    <row r="130" spans="1:68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</row>
    <row r="131" spans="1:68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</row>
    <row r="132" spans="1:68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</row>
    <row r="133" spans="1:68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</row>
    <row r="134" spans="1:68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</row>
    <row r="135" spans="1:68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</row>
    <row r="136" spans="1:68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</row>
    <row r="137" spans="1:68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</row>
    <row r="138" spans="1:68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</row>
    <row r="139" spans="1:68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</row>
    <row r="140" spans="1:68" ht="15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</row>
    <row r="141" spans="1:68" ht="15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</row>
    <row r="142" spans="1:68" ht="15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</row>
    <row r="143" spans="1:68" ht="15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</row>
    <row r="144" spans="1:68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</row>
    <row r="145" spans="1:68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</row>
    <row r="146" spans="1:68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</row>
    <row r="147" spans="1:68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</row>
    <row r="148" spans="1:68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</row>
    <row r="149" spans="1:68" ht="15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</row>
    <row r="150" spans="1:68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</row>
    <row r="151" spans="1:68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</row>
    <row r="152" spans="1:68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</row>
    <row r="153" spans="1:68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</row>
    <row r="154" spans="1:68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</row>
    <row r="155" spans="1:68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</row>
    <row r="156" spans="1:68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</row>
    <row r="157" spans="1:68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</row>
    <row r="158" spans="1:68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</row>
    <row r="159" spans="1:68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</row>
    <row r="160" spans="1:68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</row>
    <row r="161" spans="1:68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</row>
    <row r="162" spans="1:68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</row>
    <row r="163" spans="1:68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</row>
    <row r="164" spans="1:68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</row>
    <row r="165" spans="1:68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</row>
    <row r="166" spans="1:68" ht="15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</row>
    <row r="167" spans="1:68" ht="15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</row>
    <row r="168" spans="1:68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</row>
    <row r="169" spans="1:68" ht="15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</row>
    <row r="170" spans="1:68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</row>
    <row r="171" spans="1:68" ht="15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</row>
    <row r="172" spans="1:68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</row>
    <row r="173" spans="1:68" ht="15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</row>
    <row r="174" spans="1:68" ht="15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</row>
    <row r="175" spans="1:68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</row>
    <row r="176" spans="1:68" ht="15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</row>
    <row r="177" spans="1:68" ht="15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</row>
    <row r="178" spans="1:68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</row>
    <row r="179" spans="1:68" ht="15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</row>
    <row r="180" spans="1:68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</row>
    <row r="181" spans="1:68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</row>
    <row r="182" spans="1:68" ht="15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</row>
    <row r="183" spans="1:68" ht="15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</row>
    <row r="184" spans="1:68" ht="15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</row>
    <row r="185" spans="1:68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</row>
    <row r="186" spans="1:68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</row>
    <row r="187" spans="1:68" ht="15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</row>
    <row r="188" spans="1:68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</row>
    <row r="189" spans="1:68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</row>
    <row r="190" spans="1:68" ht="15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</row>
    <row r="191" spans="1:68" ht="15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</row>
    <row r="192" spans="1:68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</row>
    <row r="193" spans="1:68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</row>
    <row r="194" spans="1:68" ht="15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</row>
    <row r="195" spans="1:68" ht="15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</row>
    <row r="196" spans="1:68" ht="15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</row>
    <row r="197" spans="1:68" ht="15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</row>
    <row r="198" spans="1:68" ht="15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</row>
    <row r="199" spans="1:68" ht="15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</row>
    <row r="200" spans="1:68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</row>
    <row r="201" spans="1:68" ht="15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</row>
    <row r="202" spans="1:68" ht="15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</row>
    <row r="203" spans="1:68" ht="15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</row>
    <row r="204" spans="1:68" ht="15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</row>
    <row r="205" spans="1:68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</row>
    <row r="206" spans="1:68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</row>
    <row r="207" spans="1:68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</row>
    <row r="208" spans="1:68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</row>
    <row r="209" spans="1:68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</row>
    <row r="210" spans="1:68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</row>
    <row r="211" spans="1:68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</row>
    <row r="212" spans="1:68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</row>
    <row r="213" spans="1:68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</row>
    <row r="214" spans="1:68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</row>
    <row r="215" spans="1:68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</row>
    <row r="216" spans="1:68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</row>
  </sheetData>
  <sheetProtection/>
  <mergeCells count="19">
    <mergeCell ref="A1:A3"/>
    <mergeCell ref="B1:B2"/>
    <mergeCell ref="C1:T1"/>
    <mergeCell ref="V2:V3"/>
    <mergeCell ref="W2:Z2"/>
    <mergeCell ref="AA2:AD2"/>
    <mergeCell ref="C2:F2"/>
    <mergeCell ref="G2:J2"/>
    <mergeCell ref="L2:L3"/>
    <mergeCell ref="M2:P2"/>
    <mergeCell ref="AP1:AP3"/>
    <mergeCell ref="AG2:AJ2"/>
    <mergeCell ref="AK2:AN2"/>
    <mergeCell ref="Q2:T2"/>
    <mergeCell ref="K2:K3"/>
    <mergeCell ref="U2:U3"/>
    <mergeCell ref="AF1:AF3"/>
    <mergeCell ref="AE1:AE3"/>
    <mergeCell ref="AO1:AO3"/>
  </mergeCells>
  <printOptions/>
  <pageMargins left="0" right="0" top="0" bottom="0" header="0" footer="0"/>
  <pageSetup fitToHeight="2" fitToWidth="1" horizontalDpi="600" verticalDpi="600" orientation="portrait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L25" sqref="L25"/>
    </sheetView>
  </sheetViews>
  <sheetFormatPr defaultColWidth="9.140625" defaultRowHeight="12.75"/>
  <cols>
    <col min="3" max="3" width="12.7109375" style="0" customWidth="1"/>
    <col min="4" max="5" width="9.57421875" style="0" bestFit="1" customWidth="1"/>
    <col min="7" max="7" width="12.8515625" style="0" customWidth="1"/>
    <col min="8" max="9" width="9.57421875" style="0" bestFit="1" customWidth="1"/>
    <col min="11" max="11" width="17.7109375" style="0" customWidth="1"/>
  </cols>
  <sheetData>
    <row r="1" spans="1:12" ht="15.75">
      <c r="A1" s="42"/>
      <c r="B1" s="42"/>
      <c r="C1" s="67" t="s">
        <v>81</v>
      </c>
      <c r="D1" s="68"/>
      <c r="E1" s="68"/>
      <c r="F1" s="42"/>
      <c r="G1" s="67" t="s">
        <v>82</v>
      </c>
      <c r="H1" s="68"/>
      <c r="I1" s="68"/>
      <c r="J1" s="42"/>
      <c r="K1" s="42"/>
      <c r="L1" s="41"/>
    </row>
    <row r="2" spans="1:12" ht="15.75">
      <c r="A2" s="42"/>
      <c r="B2" s="42"/>
      <c r="C2" s="42" t="s">
        <v>83</v>
      </c>
      <c r="D2" s="42" t="s">
        <v>71</v>
      </c>
      <c r="E2" s="42" t="s">
        <v>72</v>
      </c>
      <c r="F2" s="42"/>
      <c r="G2" s="42" t="s">
        <v>83</v>
      </c>
      <c r="H2" s="42" t="s">
        <v>71</v>
      </c>
      <c r="I2" s="42" t="s">
        <v>72</v>
      </c>
      <c r="J2" s="42"/>
      <c r="K2" s="42" t="s">
        <v>80</v>
      </c>
      <c r="L2" s="41"/>
    </row>
    <row r="3" spans="1:12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1"/>
    </row>
    <row r="4" spans="1:12" ht="15.75">
      <c r="A4" s="42" t="s">
        <v>84</v>
      </c>
      <c r="B4" s="42"/>
      <c r="C4" s="42">
        <f>Лист1!B70</f>
        <v>0</v>
      </c>
      <c r="D4" s="43">
        <f>Лист1!AG67</f>
        <v>4.982774193548382</v>
      </c>
      <c r="E4" s="43">
        <f>Лист1!AH67</f>
        <v>8.25722580645162</v>
      </c>
      <c r="F4" s="43"/>
      <c r="G4" s="43" t="e">
        <f>Лист1!#REF!</f>
        <v>#REF!</v>
      </c>
      <c r="H4" s="43">
        <v>4.982774193548382</v>
      </c>
      <c r="I4" s="43">
        <f>Лист1!AL67</f>
        <v>1.8542258064516186</v>
      </c>
      <c r="J4" s="42"/>
      <c r="K4" s="43" t="e">
        <f>C4-G4</f>
        <v>#REF!</v>
      </c>
      <c r="L4" s="41"/>
    </row>
    <row r="5" spans="1:12" ht="15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1"/>
    </row>
    <row r="6" spans="1:12" ht="15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1"/>
    </row>
    <row r="7" spans="1:12" ht="15.75">
      <c r="A7" s="42" t="s">
        <v>85</v>
      </c>
      <c r="B7" s="42"/>
      <c r="C7" s="42">
        <f>Лист1!B73</f>
        <v>0</v>
      </c>
      <c r="D7" s="42">
        <f>Лист1!W67</f>
        <v>25.77</v>
      </c>
      <c r="E7" s="42">
        <f>Лист1!X67</f>
        <v>32.102999999999994</v>
      </c>
      <c r="F7" s="42"/>
      <c r="G7" s="42" t="e">
        <f>Лист1!#REF!</f>
        <v>#REF!</v>
      </c>
      <c r="H7" s="42">
        <v>25.77</v>
      </c>
      <c r="I7" s="42">
        <f>Лист1!AB67</f>
        <v>2.112000000000004</v>
      </c>
      <c r="J7" s="42"/>
      <c r="K7" s="42" t="e">
        <f>C7-G7</f>
        <v>#REF!</v>
      </c>
      <c r="L7" s="41"/>
    </row>
    <row r="8" spans="1:12" ht="15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1"/>
    </row>
    <row r="9" spans="1:12" ht="15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1"/>
    </row>
    <row r="10" spans="1:12" ht="15.75">
      <c r="A10" s="42" t="s">
        <v>86</v>
      </c>
      <c r="B10" s="42"/>
      <c r="C10" s="42">
        <f>Лист1!B76</f>
        <v>0</v>
      </c>
      <c r="D10" s="42">
        <f>Лист1!M67</f>
        <v>34.373000000000005</v>
      </c>
      <c r="E10" s="42">
        <f>Лист1!N67</f>
        <v>45.25900000000002</v>
      </c>
      <c r="F10" s="42"/>
      <c r="G10" s="42" t="e">
        <f>Лист1!#REF!</f>
        <v>#REF!</v>
      </c>
      <c r="H10" s="42">
        <v>34.373000000000005</v>
      </c>
      <c r="I10" s="42">
        <f>Лист1!R67</f>
        <v>0.8720000000000017</v>
      </c>
      <c r="J10" s="42"/>
      <c r="K10" s="42" t="e">
        <f>C10-G10</f>
        <v>#REF!</v>
      </c>
      <c r="L10" s="41"/>
    </row>
    <row r="11" spans="1:12" ht="15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1"/>
    </row>
    <row r="12" spans="1:12" ht="15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1"/>
    </row>
    <row r="13" spans="1:12" ht="15.75">
      <c r="A13" s="42" t="s">
        <v>87</v>
      </c>
      <c r="B13" s="42"/>
      <c r="C13" s="42">
        <f>Лист1!B79</f>
        <v>0</v>
      </c>
      <c r="D13" s="42">
        <f>Лист1!C67</f>
        <v>33.712999999999994</v>
      </c>
      <c r="E13" s="42">
        <f>Лист1!D67</f>
        <v>42.373000000000005</v>
      </c>
      <c r="F13" s="42"/>
      <c r="G13" s="42" t="e">
        <f>Лист1!#REF!</f>
        <v>#REF!</v>
      </c>
      <c r="H13" s="42">
        <v>33.712999999999994</v>
      </c>
      <c r="I13" s="42">
        <f>Лист1!H67</f>
        <v>0.9960000000000027</v>
      </c>
      <c r="J13" s="42"/>
      <c r="K13" s="42" t="e">
        <f>C13-G13</f>
        <v>#REF!</v>
      </c>
      <c r="L13" s="41"/>
    </row>
    <row r="14" spans="1:12" ht="15.7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1"/>
    </row>
    <row r="15" spans="1:12" ht="15.75">
      <c r="A15" s="42"/>
      <c r="B15" s="42"/>
      <c r="C15" s="42">
        <f>C4+C7+C10+C13</f>
        <v>0</v>
      </c>
      <c r="D15" s="43">
        <f>D4+D7+D10+D13</f>
        <v>98.83877419354837</v>
      </c>
      <c r="E15" s="43">
        <f>E4+E7+E10+E13</f>
        <v>127.99222580645164</v>
      </c>
      <c r="F15" s="42"/>
      <c r="G15" s="43" t="e">
        <f>G4+G7+G10+G13</f>
        <v>#REF!</v>
      </c>
      <c r="H15" s="43">
        <f>H4+H7+H10+H13</f>
        <v>98.83877419354837</v>
      </c>
      <c r="I15" s="43">
        <f>I4+I7+I10+I13</f>
        <v>5.834225806451627</v>
      </c>
      <c r="J15" s="42"/>
      <c r="K15" s="43" t="e">
        <f>K4+K7+K10+K13</f>
        <v>#REF!</v>
      </c>
      <c r="L15" s="41"/>
    </row>
    <row r="16" spans="3:11" ht="15.75">
      <c r="C16" s="44">
        <f>Лист1!B83</f>
        <v>0</v>
      </c>
      <c r="D16" s="45"/>
      <c r="E16" s="45"/>
      <c r="F16" s="45"/>
      <c r="G16" s="44" t="e">
        <f>Лист1!#REF!</f>
        <v>#REF!</v>
      </c>
      <c r="H16" s="45"/>
      <c r="I16" s="45"/>
      <c r="J16" s="45"/>
      <c r="K16" s="44" t="e">
        <f>Лист1!#REF!</f>
        <v>#REF!</v>
      </c>
    </row>
  </sheetData>
  <sheetProtection/>
  <mergeCells count="2">
    <mergeCell ref="C1:E1"/>
    <mergeCell ref="G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Есакова Ирина Ивановна</dc:creator>
  <cp:keywords/>
  <dc:description/>
  <cp:lastModifiedBy>Pasport</cp:lastModifiedBy>
  <cp:lastPrinted>2021-02-16T06:01:12Z</cp:lastPrinted>
  <dcterms:created xsi:type="dcterms:W3CDTF">2021-02-09T11:50:04Z</dcterms:created>
  <dcterms:modified xsi:type="dcterms:W3CDTF">2021-03-05T09:50:36Z</dcterms:modified>
  <cp:category/>
  <cp:version/>
  <cp:contentType/>
  <cp:contentStatus/>
</cp:coreProperties>
</file>