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<sst xmlns="http://schemas.openxmlformats.org/spreadsheetml/2006/main" count="78" uniqueCount="75">
  <si>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Показания приборов учета отопления за МАРТ  2020 г по адресу: г.Белгород ул.Газовиков д.13А</t>
  </si>
  <si>
    <t>Квартира</t>
  </si>
  <si>
    <t xml:space="preserve">Замена счетчиков 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</si>
  <si>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</si>
  <si>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</si>
  <si>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</si>
  <si>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</si>
  <si>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</si>
  <si>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Замена счетчиков 16-19.03.2020</t>
  </si>
  <si>
    <t>нет  счетчика</t>
  </si>
  <si>
    <t>(3,4373 (конеч.пок.)-3,4373=0</t>
  </si>
  <si>
    <t>(3,0980 (конеч.пок.)-3,0454=0,0526</t>
  </si>
  <si>
    <t>(2,1095 (конеч.пок.)-2,1095=0</t>
  </si>
  <si>
    <t>(1,9559 (конеч.пок.)-1,9559=0</t>
  </si>
  <si>
    <t>(3,7639 (конеч.пок.)-3,6089=0,155</t>
  </si>
  <si>
    <t>(2,9442 (конеч.пок.)-2,5129=0,4313</t>
  </si>
  <si>
    <t>(3,3249 (конеч.пок.)-3,3249=0</t>
  </si>
  <si>
    <t>(0,2155 (конеч.пок.)-0,2155=0</t>
  </si>
  <si>
    <t>(0,5711 (конеч.пок.)-0,5711=0</t>
  </si>
  <si>
    <t>(0,7514 (конеч.пок.)-0,7514=0</t>
  </si>
  <si>
    <t>(2,7117 (конеч.пок.)-2,7117=0</t>
  </si>
  <si>
    <t>(2,5199 (конеч.пок.)-2,4646=0,0553</t>
  </si>
  <si>
    <t>(1,2375 (конеч.пок.)-1,2327=0,0048</t>
  </si>
  <si>
    <t>(3,3459 (конеч.пок.)-3,1248=0,2211</t>
  </si>
  <si>
    <t>(1,2800 (конеч.пок.)-1,0973=0,1827</t>
  </si>
  <si>
    <t>(0,5236 (конеч.пок.)-0,5197=0,0039</t>
  </si>
  <si>
    <t>(0,5909 (конеч.пок.)-0,5893=0,0016</t>
  </si>
  <si>
    <t>(4,4273 (конеч.пок.)-4,0306=0,3967</t>
  </si>
  <si>
    <t>(6,2214 (конеч.пок.)-5,7672=0,4542</t>
  </si>
  <si>
    <t>(4,5812 (конеч.пок.)-4,0870=0,4942</t>
  </si>
  <si>
    <t>(2,9480 (конеч.пок.)-2,9480=0</t>
  </si>
  <si>
    <t>(2,9042 (конеч.пок.)-2,1788=0,7254</t>
  </si>
  <si>
    <t>(1,8484 (конеч.пок.)-1,7523=0,0961</t>
  </si>
  <si>
    <t>(1,9773 (конеч.пок.)-1,9773=0</t>
  </si>
  <si>
    <t>(2,4675 (конеч.пок.)-1,8413=0,6262</t>
  </si>
  <si>
    <t>(3,6019 (конеч.пок.)-3,6019=0</t>
  </si>
  <si>
    <t>(0 (конеч.пок.)-0=0</t>
  </si>
  <si>
    <t>(2,5979 (конеч.пок.)-2,3727=0,2252</t>
  </si>
  <si>
    <t>(0,1868 (конеч.пок.)-0,1868=0</t>
  </si>
  <si>
    <t>(4,9550 (конеч.пок.)-4,1604=0,7946</t>
  </si>
  <si>
    <t>(4,4794 (конеч.пок.)-4,3437=0,1357</t>
  </si>
  <si>
    <t>(3,6059 (конеч.пок.)-3,1677=0,4382</t>
  </si>
  <si>
    <t>(4,5263 (конеч.пок.)-4,3959=0,1304</t>
  </si>
  <si>
    <t>(1,6920 (конеч.пок.)-1,6697=0,0223</t>
  </si>
  <si>
    <t>(0,9637 (конеч.пок.)-0,9305=0,0332</t>
  </si>
  <si>
    <t>(4,2920 (конеч.пок.)-3,9362=0,3558</t>
  </si>
  <si>
    <t>(2,3960 (конеч.пок.)-2,3960=0</t>
  </si>
  <si>
    <t>(1,8890 (конеч.пок.)-1,1595=0,7295</t>
  </si>
  <si>
    <t>(1,6122 (конеч.пок.)-1,6122=0</t>
  </si>
  <si>
    <t>(3,5901 (конеч.пок.)-3,5901=0</t>
  </si>
  <si>
    <t>(3,5509 (конеч.пок.)-3,2537=0,2972</t>
  </si>
  <si>
    <t>(1,2489 (конеч.пок.)-1,2488=0,0001</t>
  </si>
  <si>
    <t>(0,5134 (конеч.пок.)-0,4611=0,0523</t>
  </si>
  <si>
    <t>(2,1712 (конеч.пок.)-2,0376=0,1336</t>
  </si>
  <si>
    <t>(2,3139 (конеч.пок.)-2,3139=0</t>
  </si>
  <si>
    <t>(2,8623 (конеч.пок.)-2,7601=0,1022</t>
  </si>
  <si>
    <t>(0,2309 (конеч.пок.)-0,22309=0</t>
  </si>
  <si>
    <t>(1,2393 (конеч.пок.)-1,2214=0,0179</t>
  </si>
  <si>
    <t>(3,5514 (конеч.пок.)-3,5511=0,0003</t>
  </si>
  <si>
    <t>(2,5290 (конеч.пок.)-2,3273=0,2017</t>
  </si>
  <si>
    <t>(1,9568 (конеч.пок.)-1,7294=0,2274</t>
  </si>
  <si>
    <t>(2,4249 (конеч.пок.)-2,3578=0,0671</t>
  </si>
  <si>
    <t>(2,6684 (конеч.пок.)-2,3305=0,3379</t>
  </si>
  <si>
    <t>(3,1254 (конеч.пок.)-3,1254=0</t>
  </si>
  <si>
    <t>(0,8577 (конеч.пок.)-0,7463=0,1114</t>
  </si>
  <si>
    <t>(3,1213 (конеч.пок.)-2,2158=0,9055</t>
  </si>
  <si>
    <t>(3,5093 (конеч.пок.)-3,1966=0,3127</t>
  </si>
  <si>
    <t>(2,6005 (конеч.пок.)-2,4327=0,1678</t>
  </si>
  <si>
    <t>235/1</t>
  </si>
  <si>
    <t>(4,0425 (конеч.пок.)-3,6434=0,3991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</si>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</sst>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D/MM/YYYY"/>
    <numFmt numFmtId="167" formatCode="0.0000"/>
    <numFmt numFmtId="168" formatCode="0.00"/>
    <numFmt numFmtId="169" formatCode="0.000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7" fontId="7" fillId="2" borderId="4" xfId="0" applyNumberFormat="1" applyFont="1" applyFill="1" applyBorder="1" applyAlignment="1">
      <alignment/>
    </xf>
    <xf numFmtId="167" fontId="4" fillId="2" borderId="2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="120" zoomScaleNormal="120" workbookViewId="0" topLeftCell="A1">
      <pane xSplit="1" ySplit="5" topLeftCell="B238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244" sqref="E244"/>
    </sheetView>
  </sheetViews>
  <sheetFormatPr defaultColWidth="9.140625" defaultRowHeight="15" customHeight="1"/>
  <cols>
    <col min="1" max="1" width="10.57421875" style="0" customWidth="1"/>
    <col min="2" max="2" width="16.7109375" style="0" customWidth="1"/>
    <col min="3" max="3" width="18.00390625" style="1" customWidth="1"/>
    <col min="4" max="4" width="19.28125" style="1" customWidth="1"/>
    <col min="5" max="5" width="17.28125" style="0" customWidth="1"/>
    <col min="6" max="6" width="12.710937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ht="17.25" customHeight="1">
      <c r="A2" s="4" t="s">
        <v>1</v>
      </c>
      <c r="B2" s="4"/>
      <c r="C2" s="5"/>
      <c r="D2" s="5"/>
      <c r="E2" s="5"/>
      <c r="F2" s="5"/>
    </row>
    <row r="3" spans="1:6" ht="30" customHeight="1">
      <c r="A3" s="4"/>
      <c r="B3" s="6" t="s">
        <v>2</v>
      </c>
      <c r="C3" s="7" t="s">
        <v>3</v>
      </c>
      <c r="D3" s="8" t="s">
        <v>4</v>
      </c>
      <c r="E3" s="4" t="s">
        <v>5</v>
      </c>
      <c r="F3" s="9" t="s">
        <v>6</v>
      </c>
    </row>
    <row r="4" spans="1:6" ht="18.75" customHeight="1">
      <c r="A4" s="4"/>
      <c r="B4" s="4" t="s">
        <v>7</v>
      </c>
      <c r="C4" s="10" t="s">
        <v>7</v>
      </c>
      <c r="D4" s="11" t="s">
        <v>7</v>
      </c>
      <c r="E4" s="4"/>
      <c r="F4" s="9"/>
    </row>
    <row r="5" spans="1:6" ht="34.5" customHeight="1">
      <c r="A5" s="4"/>
      <c r="B5" s="12" t="s">
        <v>8</v>
      </c>
      <c r="C5" s="13">
        <v>43888</v>
      </c>
      <c r="D5" s="13">
        <v>43917</v>
      </c>
      <c r="E5" s="4"/>
      <c r="F5" s="9"/>
    </row>
    <row r="6" spans="1:6" ht="15.75" customHeight="1">
      <c r="A6" s="14">
        <v>1</v>
      </c>
      <c r="B6" s="12"/>
      <c r="C6" s="15">
        <v>0.20270000000000002</v>
      </c>
      <c r="D6" s="15">
        <v>0.2326</v>
      </c>
      <c r="E6" s="16">
        <f aca="true" t="shared" si="0" ref="E6:E125">D6-C6</f>
        <v>0.029899999999999982</v>
      </c>
      <c r="F6" s="17"/>
    </row>
    <row r="7" spans="1:6" ht="15.75" customHeight="1">
      <c r="A7" s="14">
        <v>2</v>
      </c>
      <c r="B7" s="18"/>
      <c r="C7" s="15">
        <v>0.29610000000000003</v>
      </c>
      <c r="D7" s="15">
        <v>0.6369</v>
      </c>
      <c r="E7" s="16">
        <f t="shared" si="0"/>
        <v>0.3408</v>
      </c>
      <c r="F7" s="17"/>
    </row>
    <row r="8" spans="1:6" ht="15.75" customHeight="1">
      <c r="A8" s="14">
        <v>3</v>
      </c>
      <c r="B8" s="18"/>
      <c r="C8" s="15">
        <v>0.1341</v>
      </c>
      <c r="D8" s="15">
        <v>0.148</v>
      </c>
      <c r="E8" s="16">
        <f t="shared" si="0"/>
        <v>0.013899999999999996</v>
      </c>
      <c r="F8" s="17"/>
    </row>
    <row r="9" spans="1:6" ht="15.75" customHeight="1">
      <c r="A9" s="14">
        <v>4</v>
      </c>
      <c r="B9" s="18"/>
      <c r="C9" s="15">
        <v>0</v>
      </c>
      <c r="D9" s="15">
        <v>0.06380000000000001</v>
      </c>
      <c r="E9" s="16">
        <f t="shared" si="0"/>
        <v>0.06380000000000001</v>
      </c>
      <c r="F9" s="17"/>
    </row>
    <row r="10" spans="1:6" ht="15.75" customHeight="1">
      <c r="A10" s="14">
        <v>5</v>
      </c>
      <c r="B10" s="18"/>
      <c r="C10" s="15">
        <v>0.0964</v>
      </c>
      <c r="D10" s="15">
        <v>0.48610000000000003</v>
      </c>
      <c r="E10" s="16">
        <f t="shared" si="0"/>
        <v>0.38970000000000005</v>
      </c>
      <c r="F10" s="17"/>
    </row>
    <row r="11" spans="1:6" ht="15.75" customHeight="1">
      <c r="A11" s="14">
        <v>6</v>
      </c>
      <c r="B11" s="18"/>
      <c r="C11" s="15">
        <v>0.12350000000000001</v>
      </c>
      <c r="D11" s="15">
        <v>0.8898</v>
      </c>
      <c r="E11" s="16">
        <f t="shared" si="0"/>
        <v>0.7663</v>
      </c>
      <c r="F11" s="17"/>
    </row>
    <row r="12" spans="1:6" ht="15.75" customHeight="1">
      <c r="A12" s="14">
        <v>7</v>
      </c>
      <c r="B12" s="18"/>
      <c r="C12" s="15">
        <v>0</v>
      </c>
      <c r="D12" s="15">
        <v>0</v>
      </c>
      <c r="E12" s="16">
        <f t="shared" si="0"/>
        <v>0</v>
      </c>
      <c r="F12" s="17"/>
    </row>
    <row r="13" spans="1:6" ht="15.75" customHeight="1">
      <c r="A13" s="14">
        <v>8</v>
      </c>
      <c r="B13" s="18"/>
      <c r="C13" s="15">
        <v>0.1706</v>
      </c>
      <c r="D13" s="15">
        <v>0.1706</v>
      </c>
      <c r="E13" s="16">
        <f t="shared" si="0"/>
        <v>0</v>
      </c>
      <c r="F13" s="17"/>
    </row>
    <row r="14" spans="1:6" ht="15.75" customHeight="1">
      <c r="A14" s="14">
        <v>9</v>
      </c>
      <c r="B14" s="18"/>
      <c r="C14" s="15">
        <v>0.3385</v>
      </c>
      <c r="D14" s="15">
        <v>0.7935</v>
      </c>
      <c r="E14" s="16">
        <f t="shared" si="0"/>
        <v>0.45499999999999996</v>
      </c>
      <c r="F14" s="17"/>
    </row>
    <row r="15" spans="1:6" ht="15.75" customHeight="1">
      <c r="A15" s="14">
        <v>10</v>
      </c>
      <c r="B15" s="18"/>
      <c r="C15" s="15">
        <v>0.3032</v>
      </c>
      <c r="D15" s="15">
        <v>0.6431</v>
      </c>
      <c r="E15" s="16">
        <f t="shared" si="0"/>
        <v>0.3399</v>
      </c>
      <c r="F15" s="17"/>
    </row>
    <row r="16" spans="1:6" ht="15.75" customHeight="1">
      <c r="A16" s="14">
        <v>11</v>
      </c>
      <c r="B16" s="18"/>
      <c r="C16" s="15">
        <v>0.20950000000000002</v>
      </c>
      <c r="D16" s="15">
        <v>0.3653</v>
      </c>
      <c r="E16" s="16">
        <f t="shared" si="0"/>
        <v>0.1558</v>
      </c>
      <c r="F16" s="17"/>
    </row>
    <row r="17" spans="1:6" ht="15.75" customHeight="1">
      <c r="A17" s="14">
        <v>12</v>
      </c>
      <c r="B17" s="18"/>
      <c r="C17" s="15">
        <v>0.3183</v>
      </c>
      <c r="D17" s="15">
        <v>0.32130000000000003</v>
      </c>
      <c r="E17" s="16">
        <f t="shared" si="0"/>
        <v>0.0030000000000000027</v>
      </c>
      <c r="F17" s="17"/>
    </row>
    <row r="18" spans="1:6" ht="15.75" customHeight="1">
      <c r="A18" s="14">
        <v>13</v>
      </c>
      <c r="B18" s="18"/>
      <c r="C18" s="15">
        <v>0.5726</v>
      </c>
      <c r="D18" s="15">
        <v>1.2323</v>
      </c>
      <c r="E18" s="16">
        <f t="shared" si="0"/>
        <v>0.6597</v>
      </c>
      <c r="F18" s="17"/>
    </row>
    <row r="19" spans="1:6" ht="15.75" customHeight="1">
      <c r="A19" s="14">
        <v>14</v>
      </c>
      <c r="B19" s="18"/>
      <c r="C19" s="15">
        <v>0</v>
      </c>
      <c r="D19" s="15">
        <v>0</v>
      </c>
      <c r="E19" s="16">
        <f t="shared" si="0"/>
        <v>0</v>
      </c>
      <c r="F19" s="17"/>
    </row>
    <row r="20" spans="1:6" ht="15.75" customHeight="1">
      <c r="A20" s="14">
        <v>15</v>
      </c>
      <c r="B20" s="18"/>
      <c r="C20" s="15">
        <v>0</v>
      </c>
      <c r="D20" s="15">
        <v>0.0026000000000000003</v>
      </c>
      <c r="E20" s="16">
        <f t="shared" si="0"/>
        <v>0.0026000000000000003</v>
      </c>
      <c r="F20" s="17"/>
    </row>
    <row r="21" spans="1:6" ht="15.75" customHeight="1">
      <c r="A21" s="14">
        <v>16</v>
      </c>
      <c r="B21" s="18"/>
      <c r="C21" s="15">
        <v>0.4933</v>
      </c>
      <c r="D21" s="15">
        <v>1.3331</v>
      </c>
      <c r="E21" s="16">
        <f t="shared" si="0"/>
        <v>0.8397999999999999</v>
      </c>
      <c r="F21" s="17"/>
    </row>
    <row r="22" spans="1:6" ht="15.75" customHeight="1">
      <c r="A22" s="14">
        <v>17</v>
      </c>
      <c r="B22" s="18"/>
      <c r="C22" s="15">
        <v>0.033800000000000004</v>
      </c>
      <c r="D22" s="15">
        <v>0.0618</v>
      </c>
      <c r="E22" s="16">
        <f t="shared" si="0"/>
        <v>0.027999999999999997</v>
      </c>
      <c r="F22" s="17"/>
    </row>
    <row r="23" spans="1:6" ht="15.75" customHeight="1">
      <c r="A23" s="14">
        <v>18</v>
      </c>
      <c r="B23" s="18"/>
      <c r="C23" s="15">
        <v>0.2791</v>
      </c>
      <c r="D23" s="15">
        <v>0.7913</v>
      </c>
      <c r="E23" s="16">
        <f t="shared" si="0"/>
        <v>0.5122</v>
      </c>
      <c r="F23" s="17"/>
    </row>
    <row r="24" spans="1:6" ht="15.75" customHeight="1">
      <c r="A24" s="14">
        <v>19</v>
      </c>
      <c r="B24" s="18"/>
      <c r="C24" s="15">
        <v>0.2849</v>
      </c>
      <c r="D24" s="15">
        <v>0.5867</v>
      </c>
      <c r="E24" s="16">
        <f t="shared" si="0"/>
        <v>0.3018</v>
      </c>
      <c r="F24" s="17"/>
    </row>
    <row r="25" spans="1:6" ht="15.75" customHeight="1">
      <c r="A25" s="14">
        <v>20</v>
      </c>
      <c r="B25" s="18"/>
      <c r="C25" s="15">
        <v>0</v>
      </c>
      <c r="D25" s="15">
        <v>0.0006000000000000001</v>
      </c>
      <c r="E25" s="16">
        <f t="shared" si="0"/>
        <v>0.0006000000000000001</v>
      </c>
      <c r="F25" s="17"/>
    </row>
    <row r="26" spans="1:6" ht="15.75" customHeight="1">
      <c r="A26" s="14">
        <v>21</v>
      </c>
      <c r="B26" s="18"/>
      <c r="C26" s="15">
        <v>0.6332</v>
      </c>
      <c r="D26" s="15">
        <v>1.5707</v>
      </c>
      <c r="E26" s="16">
        <f t="shared" si="0"/>
        <v>0.9375</v>
      </c>
      <c r="F26" s="17"/>
    </row>
    <row r="27" spans="1:6" ht="15.75" customHeight="1">
      <c r="A27" s="14">
        <v>22</v>
      </c>
      <c r="B27" s="18"/>
      <c r="C27" s="15">
        <v>0</v>
      </c>
      <c r="D27" s="15">
        <v>0</v>
      </c>
      <c r="E27" s="16">
        <f t="shared" si="0"/>
        <v>0</v>
      </c>
      <c r="F27" s="17"/>
    </row>
    <row r="28" spans="1:6" ht="15.75" customHeight="1">
      <c r="A28" s="14">
        <v>23</v>
      </c>
      <c r="B28" s="18"/>
      <c r="C28" s="15">
        <v>0</v>
      </c>
      <c r="D28" s="15">
        <v>0</v>
      </c>
      <c r="E28" s="16">
        <f t="shared" si="0"/>
        <v>0</v>
      </c>
      <c r="F28" s="17"/>
    </row>
    <row r="29" spans="1:6" ht="15.75" customHeight="1">
      <c r="A29" s="14">
        <v>24</v>
      </c>
      <c r="B29" s="18"/>
      <c r="C29" s="15">
        <v>0.123</v>
      </c>
      <c r="D29" s="15">
        <v>0.2736</v>
      </c>
      <c r="E29" s="16">
        <f t="shared" si="0"/>
        <v>0.1506</v>
      </c>
      <c r="F29" s="17"/>
    </row>
    <row r="30" spans="1:6" ht="15.75" customHeight="1">
      <c r="A30" s="14">
        <v>25</v>
      </c>
      <c r="B30" s="18"/>
      <c r="C30" s="15">
        <v>0.0001</v>
      </c>
      <c r="D30" s="15">
        <v>0.0001</v>
      </c>
      <c r="E30" s="16">
        <f t="shared" si="0"/>
        <v>0</v>
      </c>
      <c r="F30" s="17"/>
    </row>
    <row r="31" spans="1:6" ht="15.75" customHeight="1">
      <c r="A31" s="14">
        <v>26</v>
      </c>
      <c r="B31" s="18"/>
      <c r="C31" s="15">
        <v>0.6427</v>
      </c>
      <c r="D31" s="15">
        <v>0.9878</v>
      </c>
      <c r="E31" s="16">
        <f t="shared" si="0"/>
        <v>0.34509999999999996</v>
      </c>
      <c r="F31" s="17"/>
    </row>
    <row r="32" spans="1:6" ht="15.75" customHeight="1">
      <c r="A32" s="14">
        <v>27</v>
      </c>
      <c r="B32" s="18"/>
      <c r="C32" s="15">
        <v>0.30210000000000004</v>
      </c>
      <c r="D32" s="15">
        <v>0.6156</v>
      </c>
      <c r="E32" s="16">
        <f t="shared" si="0"/>
        <v>0.3135</v>
      </c>
      <c r="F32" s="17"/>
    </row>
    <row r="33" spans="1:6" ht="15.75" customHeight="1">
      <c r="A33" s="14">
        <v>28</v>
      </c>
      <c r="B33" s="18"/>
      <c r="C33" s="15">
        <v>0</v>
      </c>
      <c r="D33" s="15">
        <v>0</v>
      </c>
      <c r="E33" s="16">
        <f t="shared" si="0"/>
        <v>0</v>
      </c>
      <c r="F33" s="17"/>
    </row>
    <row r="34" spans="1:6" ht="15.75" customHeight="1">
      <c r="A34" s="14">
        <v>29</v>
      </c>
      <c r="B34" s="18"/>
      <c r="C34" s="15">
        <v>0.028200000000000003</v>
      </c>
      <c r="D34" s="15">
        <v>0.0367</v>
      </c>
      <c r="E34" s="16">
        <f t="shared" si="0"/>
        <v>0.0085</v>
      </c>
      <c r="F34" s="17"/>
    </row>
    <row r="35" spans="1:6" ht="15.75" customHeight="1">
      <c r="A35" s="14">
        <v>30</v>
      </c>
      <c r="B35" s="18"/>
      <c r="C35" s="15">
        <v>0.0076</v>
      </c>
      <c r="D35" s="15">
        <v>0.0195</v>
      </c>
      <c r="E35" s="16">
        <f t="shared" si="0"/>
        <v>0.0119</v>
      </c>
      <c r="F35" s="17"/>
    </row>
    <row r="36" spans="1:6" ht="15.75" customHeight="1">
      <c r="A36" s="14">
        <v>31</v>
      </c>
      <c r="B36" s="18"/>
      <c r="C36" s="15">
        <v>0.0296</v>
      </c>
      <c r="D36" s="15">
        <v>0.0415</v>
      </c>
      <c r="E36" s="16">
        <f t="shared" si="0"/>
        <v>0.0119</v>
      </c>
      <c r="F36" s="17"/>
    </row>
    <row r="37" spans="1:6" ht="15.75" customHeight="1">
      <c r="A37" s="14">
        <v>32</v>
      </c>
      <c r="B37" s="18"/>
      <c r="C37" s="15">
        <v>0.6081</v>
      </c>
      <c r="D37" s="15">
        <v>1.5276</v>
      </c>
      <c r="E37" s="16">
        <f t="shared" si="0"/>
        <v>0.9195000000000001</v>
      </c>
      <c r="F37" s="17"/>
    </row>
    <row r="38" spans="1:6" ht="15.75" customHeight="1">
      <c r="A38" s="14">
        <v>33</v>
      </c>
      <c r="B38" s="18"/>
      <c r="C38" s="15">
        <v>0.0001</v>
      </c>
      <c r="D38" s="15">
        <v>0.0001</v>
      </c>
      <c r="E38" s="16">
        <f t="shared" si="0"/>
        <v>0</v>
      </c>
      <c r="F38" s="17"/>
    </row>
    <row r="39" spans="1:6" ht="15.75" customHeight="1">
      <c r="A39" s="14">
        <v>34</v>
      </c>
      <c r="B39" s="18"/>
      <c r="C39" s="15">
        <v>0.5597</v>
      </c>
      <c r="D39" s="15">
        <v>0.9772000000000001</v>
      </c>
      <c r="E39" s="16">
        <f t="shared" si="0"/>
        <v>0.4175000000000001</v>
      </c>
      <c r="F39" s="17"/>
    </row>
    <row r="40" spans="1:6" ht="15.75" customHeight="1">
      <c r="A40" s="14">
        <v>35</v>
      </c>
      <c r="B40" s="18"/>
      <c r="C40" s="15">
        <v>0.3433</v>
      </c>
      <c r="D40" s="15">
        <v>0.8438</v>
      </c>
      <c r="E40" s="16">
        <f t="shared" si="0"/>
        <v>0.5005</v>
      </c>
      <c r="F40" s="17"/>
    </row>
    <row r="41" spans="1:6" ht="15.75" customHeight="1">
      <c r="A41" s="14">
        <v>36</v>
      </c>
      <c r="B41" s="18"/>
      <c r="C41" s="15">
        <v>0.5796</v>
      </c>
      <c r="D41" s="15">
        <v>1.334</v>
      </c>
      <c r="E41" s="16">
        <f t="shared" si="0"/>
        <v>0.7544000000000001</v>
      </c>
      <c r="F41" s="17"/>
    </row>
    <row r="42" spans="1:6" ht="15.75" customHeight="1">
      <c r="A42" s="14">
        <v>37</v>
      </c>
      <c r="B42" s="18"/>
      <c r="C42" s="15">
        <v>0.28390000000000004</v>
      </c>
      <c r="D42" s="15">
        <v>0.7067</v>
      </c>
      <c r="E42" s="16">
        <f t="shared" si="0"/>
        <v>0.42279999999999995</v>
      </c>
      <c r="F42" s="17"/>
    </row>
    <row r="43" spans="1:6" ht="15.75" customHeight="1">
      <c r="A43" s="14">
        <v>38</v>
      </c>
      <c r="B43" s="18"/>
      <c r="C43" s="15">
        <v>0.007200000000000001</v>
      </c>
      <c r="D43" s="15">
        <v>0.10840000000000001</v>
      </c>
      <c r="E43" s="16">
        <f t="shared" si="0"/>
        <v>0.10120000000000001</v>
      </c>
      <c r="F43" s="17"/>
    </row>
    <row r="44" spans="1:6" ht="15.75" customHeight="1">
      <c r="A44" s="14">
        <v>39</v>
      </c>
      <c r="B44" s="18"/>
      <c r="C44" s="15">
        <v>0.5521</v>
      </c>
      <c r="D44" s="15">
        <v>1.1969</v>
      </c>
      <c r="E44" s="16">
        <f t="shared" si="0"/>
        <v>0.6448</v>
      </c>
      <c r="F44" s="17"/>
    </row>
    <row r="45" spans="1:6" ht="15.75" customHeight="1">
      <c r="A45" s="14">
        <v>40</v>
      </c>
      <c r="B45" s="18"/>
      <c r="C45" s="15">
        <v>0</v>
      </c>
      <c r="D45" s="15">
        <v>0.3012</v>
      </c>
      <c r="E45" s="16">
        <f t="shared" si="0"/>
        <v>0.3012</v>
      </c>
      <c r="F45" s="17"/>
    </row>
    <row r="46" spans="1:6" ht="15.75" customHeight="1">
      <c r="A46" s="14">
        <v>41</v>
      </c>
      <c r="B46" s="18"/>
      <c r="C46" s="15">
        <v>0.006200000000000001</v>
      </c>
      <c r="D46" s="15">
        <v>0.2195</v>
      </c>
      <c r="E46" s="16">
        <f t="shared" si="0"/>
        <v>0.2133</v>
      </c>
      <c r="F46" s="17"/>
    </row>
    <row r="47" spans="1:6" ht="15.75" customHeight="1">
      <c r="A47" s="14">
        <v>42</v>
      </c>
      <c r="B47" s="18"/>
      <c r="C47" s="15">
        <v>0.0005</v>
      </c>
      <c r="D47" s="15">
        <v>0.0013000000000000002</v>
      </c>
      <c r="E47" s="16">
        <f t="shared" si="0"/>
        <v>0.0008000000000000001</v>
      </c>
      <c r="F47" s="17"/>
    </row>
    <row r="48" spans="1:6" ht="15.75" customHeight="1">
      <c r="A48" s="14">
        <v>43</v>
      </c>
      <c r="B48" s="18"/>
      <c r="C48" s="15">
        <v>0.0001</v>
      </c>
      <c r="D48" s="15">
        <v>0.0001</v>
      </c>
      <c r="E48" s="16">
        <f t="shared" si="0"/>
        <v>0</v>
      </c>
      <c r="F48" s="17"/>
    </row>
    <row r="49" spans="1:6" ht="15.75" customHeight="1">
      <c r="A49" s="14">
        <v>44</v>
      </c>
      <c r="B49" s="18"/>
      <c r="C49" s="15">
        <v>0.0001</v>
      </c>
      <c r="D49" s="15">
        <v>0.0001</v>
      </c>
      <c r="E49" s="16">
        <f t="shared" si="0"/>
        <v>0</v>
      </c>
      <c r="F49" s="17"/>
    </row>
    <row r="50" spans="1:6" ht="15.75" customHeight="1">
      <c r="A50" s="14">
        <v>45</v>
      </c>
      <c r="B50" s="18"/>
      <c r="C50" s="15">
        <v>0.0001</v>
      </c>
      <c r="D50" s="15">
        <v>0.0001</v>
      </c>
      <c r="E50" s="16">
        <f t="shared" si="0"/>
        <v>0</v>
      </c>
      <c r="F50" s="17"/>
    </row>
    <row r="51" spans="1:6" ht="15.75" customHeight="1">
      <c r="A51" s="14">
        <v>46</v>
      </c>
      <c r="B51" s="18"/>
      <c r="C51" s="15">
        <v>0.3473</v>
      </c>
      <c r="D51" s="15">
        <v>0.3478</v>
      </c>
      <c r="E51" s="16">
        <f t="shared" si="0"/>
        <v>0.0005000000000000004</v>
      </c>
      <c r="F51" s="17"/>
    </row>
    <row r="52" spans="1:6" ht="15.75" customHeight="1">
      <c r="A52" s="14">
        <v>47</v>
      </c>
      <c r="B52" s="18"/>
      <c r="C52" s="15">
        <v>0.4753</v>
      </c>
      <c r="D52" s="15">
        <v>0.9535</v>
      </c>
      <c r="E52" s="16">
        <f t="shared" si="0"/>
        <v>0.4782</v>
      </c>
      <c r="F52" s="17"/>
    </row>
    <row r="53" spans="1:6" ht="15.75" customHeight="1">
      <c r="A53" s="14">
        <v>48</v>
      </c>
      <c r="B53" s="18"/>
      <c r="C53" s="15">
        <v>0.48850000000000005</v>
      </c>
      <c r="D53" s="15">
        <v>1.0584</v>
      </c>
      <c r="E53" s="16">
        <f t="shared" si="0"/>
        <v>0.5699</v>
      </c>
      <c r="F53" s="17"/>
    </row>
    <row r="54" spans="1:6" ht="15.75" customHeight="1">
      <c r="A54" s="14">
        <v>49</v>
      </c>
      <c r="B54" s="18"/>
      <c r="C54" s="15">
        <v>0.6639</v>
      </c>
      <c r="D54" s="15">
        <v>1.4249</v>
      </c>
      <c r="E54" s="16">
        <f t="shared" si="0"/>
        <v>0.761</v>
      </c>
      <c r="F54" s="17"/>
    </row>
    <row r="55" spans="1:6" ht="15.75" customHeight="1">
      <c r="A55" s="14">
        <v>50</v>
      </c>
      <c r="B55" s="18"/>
      <c r="C55" s="15">
        <v>0.4833</v>
      </c>
      <c r="D55" s="15">
        <v>0.9299000000000001</v>
      </c>
      <c r="E55" s="16">
        <f t="shared" si="0"/>
        <v>0.44660000000000005</v>
      </c>
      <c r="F55" s="17"/>
    </row>
    <row r="56" spans="1:6" ht="15.75" customHeight="1">
      <c r="A56" s="14">
        <v>51</v>
      </c>
      <c r="B56" s="18"/>
      <c r="C56" s="15">
        <v>0.6536000000000001</v>
      </c>
      <c r="D56" s="15">
        <v>1.4823</v>
      </c>
      <c r="E56" s="16">
        <f t="shared" si="0"/>
        <v>0.8286999999999999</v>
      </c>
      <c r="F56" s="17"/>
    </row>
    <row r="57" spans="1:6" ht="15.75" customHeight="1">
      <c r="A57" s="14">
        <v>52</v>
      </c>
      <c r="B57" s="18"/>
      <c r="C57" s="15">
        <v>0.3811</v>
      </c>
      <c r="D57" s="15">
        <v>0.7456</v>
      </c>
      <c r="E57" s="16">
        <f t="shared" si="0"/>
        <v>0.36450000000000005</v>
      </c>
      <c r="F57" s="17"/>
    </row>
    <row r="58" spans="1:6" ht="15.75" customHeight="1">
      <c r="A58" s="14">
        <v>53</v>
      </c>
      <c r="B58" s="18"/>
      <c r="C58" s="15">
        <v>0.0006000000000000001</v>
      </c>
      <c r="D58" s="15">
        <v>0.0009000000000000001</v>
      </c>
      <c r="E58" s="16">
        <f t="shared" si="0"/>
        <v>0.00030000000000000003</v>
      </c>
      <c r="F58" s="17"/>
    </row>
    <row r="59" spans="1:6" ht="15.75" customHeight="1">
      <c r="A59" s="14">
        <v>54</v>
      </c>
      <c r="B59" s="18"/>
      <c r="C59" s="15">
        <v>0.219</v>
      </c>
      <c r="D59" s="15">
        <v>0.219</v>
      </c>
      <c r="E59" s="16">
        <f t="shared" si="0"/>
        <v>0</v>
      </c>
      <c r="F59" s="17">
        <v>0.371</v>
      </c>
    </row>
    <row r="60" spans="1:6" ht="15.75" customHeight="1">
      <c r="A60" s="14">
        <v>55</v>
      </c>
      <c r="B60" s="18"/>
      <c r="C60" s="15">
        <v>0</v>
      </c>
      <c r="D60" s="15">
        <v>0</v>
      </c>
      <c r="E60" s="16">
        <f t="shared" si="0"/>
        <v>0</v>
      </c>
      <c r="F60" s="17"/>
    </row>
    <row r="61" spans="1:6" ht="15.75" customHeight="1">
      <c r="A61" s="14">
        <v>56</v>
      </c>
      <c r="B61" s="18"/>
      <c r="C61" s="15">
        <v>0.97</v>
      </c>
      <c r="D61" s="15">
        <v>1.0439</v>
      </c>
      <c r="E61" s="16">
        <f t="shared" si="0"/>
        <v>0.07390000000000008</v>
      </c>
      <c r="F61" s="17"/>
    </row>
    <row r="62" spans="1:6" ht="15.75" customHeight="1">
      <c r="A62" s="14">
        <v>57</v>
      </c>
      <c r="B62" s="18"/>
      <c r="C62" s="15">
        <v>1.3999000000000001</v>
      </c>
      <c r="D62" s="15">
        <v>1.4188</v>
      </c>
      <c r="E62" s="16">
        <f t="shared" si="0"/>
        <v>0.018899999999999917</v>
      </c>
      <c r="F62" s="17"/>
    </row>
    <row r="63" spans="1:6" ht="15.75" customHeight="1">
      <c r="A63" s="14">
        <v>58</v>
      </c>
      <c r="B63" s="18"/>
      <c r="C63" s="15">
        <v>2.8576</v>
      </c>
      <c r="D63" s="15">
        <v>3.571</v>
      </c>
      <c r="E63" s="16">
        <f t="shared" si="0"/>
        <v>0.7134</v>
      </c>
      <c r="F63" s="17"/>
    </row>
    <row r="64" spans="1:6" ht="15.75" customHeight="1">
      <c r="A64" s="14">
        <v>59</v>
      </c>
      <c r="B64" s="18"/>
      <c r="C64" s="15">
        <v>0.3754</v>
      </c>
      <c r="D64" s="15">
        <v>0.3754</v>
      </c>
      <c r="E64" s="16">
        <f t="shared" si="0"/>
        <v>0</v>
      </c>
      <c r="F64" s="17"/>
    </row>
    <row r="65" spans="1:6" ht="15.75" customHeight="1">
      <c r="A65" s="14">
        <v>60</v>
      </c>
      <c r="B65" s="18"/>
      <c r="C65" s="15">
        <v>0.22990000000000002</v>
      </c>
      <c r="D65" s="15">
        <v>0.6188</v>
      </c>
      <c r="E65" s="16">
        <f t="shared" si="0"/>
        <v>0.3889</v>
      </c>
      <c r="F65" s="17"/>
    </row>
    <row r="66" spans="1:6" ht="15.75" customHeight="1">
      <c r="A66" s="14">
        <v>61</v>
      </c>
      <c r="B66" s="18"/>
      <c r="C66" s="15">
        <v>0.4178</v>
      </c>
      <c r="D66" s="15">
        <v>0.7434000000000001</v>
      </c>
      <c r="E66" s="16">
        <f t="shared" si="0"/>
        <v>0.32560000000000006</v>
      </c>
      <c r="F66" s="17"/>
    </row>
    <row r="67" spans="1:6" ht="15.75" customHeight="1">
      <c r="A67" s="14">
        <v>62</v>
      </c>
      <c r="B67" s="18"/>
      <c r="C67" s="15">
        <v>0.1497</v>
      </c>
      <c r="D67" s="15">
        <v>0.167</v>
      </c>
      <c r="E67" s="16">
        <f t="shared" si="0"/>
        <v>0.01730000000000001</v>
      </c>
      <c r="F67" s="17"/>
    </row>
    <row r="68" spans="1:6" ht="15.75" customHeight="1">
      <c r="A68" s="14">
        <v>63</v>
      </c>
      <c r="B68" s="18"/>
      <c r="C68" s="15">
        <v>2.0667</v>
      </c>
      <c r="D68" s="15">
        <v>2.4238</v>
      </c>
      <c r="E68" s="16">
        <f t="shared" si="0"/>
        <v>0.3571</v>
      </c>
      <c r="F68" s="17"/>
    </row>
    <row r="69" spans="1:6" ht="15.75" customHeight="1">
      <c r="A69" s="14">
        <v>64</v>
      </c>
      <c r="B69" s="18"/>
      <c r="C69" s="15">
        <v>1.7382</v>
      </c>
      <c r="D69" s="15">
        <v>1.7968000000000002</v>
      </c>
      <c r="E69" s="16">
        <f t="shared" si="0"/>
        <v>0.05860000000000021</v>
      </c>
      <c r="F69" s="17"/>
    </row>
    <row r="70" spans="1:6" ht="15.75" customHeight="1">
      <c r="A70" s="14">
        <v>65</v>
      </c>
      <c r="B70" s="18"/>
      <c r="C70" s="15">
        <v>0.1232</v>
      </c>
      <c r="D70" s="15">
        <v>0.1232</v>
      </c>
      <c r="E70" s="16">
        <f t="shared" si="0"/>
        <v>0</v>
      </c>
      <c r="F70" s="17"/>
    </row>
    <row r="71" spans="1:6" ht="15.75" customHeight="1">
      <c r="A71" s="14">
        <v>66</v>
      </c>
      <c r="B71" s="18"/>
      <c r="C71" s="15">
        <v>1.0969</v>
      </c>
      <c r="D71" s="15">
        <v>1.1819</v>
      </c>
      <c r="E71" s="16">
        <f t="shared" si="0"/>
        <v>0.08499999999999996</v>
      </c>
      <c r="F71" s="17"/>
    </row>
    <row r="72" spans="1:6" s="1" customFormat="1" ht="15.75" customHeight="1">
      <c r="A72" s="19">
        <v>67</v>
      </c>
      <c r="B72" s="18"/>
      <c r="C72" s="15">
        <v>0.6785</v>
      </c>
      <c r="D72" s="15">
        <v>0.8993</v>
      </c>
      <c r="E72" s="16">
        <f t="shared" si="0"/>
        <v>0.2208</v>
      </c>
      <c r="F72" s="17"/>
    </row>
    <row r="73" spans="1:6" ht="15.75" customHeight="1">
      <c r="A73" s="14">
        <v>68</v>
      </c>
      <c r="B73" s="18"/>
      <c r="C73" s="15">
        <v>2.3604</v>
      </c>
      <c r="D73" s="15">
        <v>2.9463</v>
      </c>
      <c r="E73" s="16">
        <f t="shared" si="0"/>
        <v>0.5859000000000001</v>
      </c>
      <c r="F73" s="17"/>
    </row>
    <row r="74" spans="1:6" ht="15.75" customHeight="1">
      <c r="A74" s="14">
        <v>69</v>
      </c>
      <c r="B74" s="18"/>
      <c r="C74" s="15">
        <v>1.5937000000000001</v>
      </c>
      <c r="D74" s="15">
        <v>1.7897</v>
      </c>
      <c r="E74" s="16">
        <f t="shared" si="0"/>
        <v>0.19599999999999995</v>
      </c>
      <c r="F74" s="17"/>
    </row>
    <row r="75" spans="1:6" ht="15.75" customHeight="1">
      <c r="A75" s="14">
        <v>70</v>
      </c>
      <c r="B75" s="18"/>
      <c r="C75" s="15">
        <v>1.6992</v>
      </c>
      <c r="D75" s="15">
        <v>2.2472</v>
      </c>
      <c r="E75" s="16">
        <f t="shared" si="0"/>
        <v>0.5479999999999998</v>
      </c>
      <c r="F75" s="17"/>
    </row>
    <row r="76" spans="1:6" ht="15.75" customHeight="1">
      <c r="A76" s="14">
        <v>71</v>
      </c>
      <c r="B76" s="18"/>
      <c r="C76" s="15">
        <v>1.9769</v>
      </c>
      <c r="D76" s="15">
        <v>2.1532</v>
      </c>
      <c r="E76" s="16">
        <f t="shared" si="0"/>
        <v>0.1762999999999999</v>
      </c>
      <c r="F76" s="17"/>
    </row>
    <row r="77" spans="1:6" ht="15.75" customHeight="1">
      <c r="A77" s="14">
        <v>72</v>
      </c>
      <c r="B77" s="18"/>
      <c r="C77" s="15">
        <v>0.6406000000000001</v>
      </c>
      <c r="D77" s="15">
        <v>0.6406000000000001</v>
      </c>
      <c r="E77" s="16">
        <f t="shared" si="0"/>
        <v>0</v>
      </c>
      <c r="F77" s="17"/>
    </row>
    <row r="78" spans="1:6" ht="15.75" customHeight="1">
      <c r="A78" s="14">
        <v>73</v>
      </c>
      <c r="B78" s="18"/>
      <c r="C78" s="15">
        <v>0.1476</v>
      </c>
      <c r="D78" s="15">
        <v>0.1544</v>
      </c>
      <c r="E78" s="16">
        <f t="shared" si="0"/>
        <v>0.0068000000000000005</v>
      </c>
      <c r="F78" s="17"/>
    </row>
    <row r="79" spans="1:6" ht="15.75" customHeight="1">
      <c r="A79" s="14">
        <v>74</v>
      </c>
      <c r="B79" s="18"/>
      <c r="C79" s="15">
        <v>2.3311</v>
      </c>
      <c r="D79" s="15">
        <v>2.3317</v>
      </c>
      <c r="E79" s="16">
        <f t="shared" si="0"/>
        <v>0.0005999999999999339</v>
      </c>
      <c r="F79" s="17"/>
    </row>
    <row r="80" spans="1:6" ht="15.75" customHeight="1">
      <c r="A80" s="14">
        <v>75</v>
      </c>
      <c r="B80" s="18"/>
      <c r="C80" s="15">
        <v>0.7548</v>
      </c>
      <c r="D80" s="15">
        <v>1.2037</v>
      </c>
      <c r="E80" s="16">
        <f t="shared" si="0"/>
        <v>0.44889999999999997</v>
      </c>
      <c r="F80" s="17"/>
    </row>
    <row r="81" spans="1:6" ht="15.75" customHeight="1">
      <c r="A81" s="14">
        <v>76</v>
      </c>
      <c r="B81" s="18"/>
      <c r="C81" s="15">
        <v>0.5264</v>
      </c>
      <c r="D81" s="15">
        <v>0.6247</v>
      </c>
      <c r="E81" s="16">
        <f t="shared" si="0"/>
        <v>0.09830000000000005</v>
      </c>
      <c r="F81" s="17"/>
    </row>
    <row r="82" spans="1:6" ht="15.75" customHeight="1">
      <c r="A82" s="14">
        <v>77</v>
      </c>
      <c r="B82" s="18"/>
      <c r="C82" s="15">
        <v>2.6353</v>
      </c>
      <c r="D82" s="15">
        <v>3.3534</v>
      </c>
      <c r="E82" s="16">
        <f t="shared" si="0"/>
        <v>0.7181000000000002</v>
      </c>
      <c r="F82" s="17"/>
    </row>
    <row r="83" spans="1:6" ht="15.75" customHeight="1">
      <c r="A83" s="14">
        <v>78</v>
      </c>
      <c r="B83" s="18"/>
      <c r="C83" s="15">
        <v>0.5952000000000001</v>
      </c>
      <c r="D83" s="15">
        <v>0.5979</v>
      </c>
      <c r="E83" s="16">
        <f t="shared" si="0"/>
        <v>0.0026999999999999247</v>
      </c>
      <c r="F83" s="17"/>
    </row>
    <row r="84" spans="1:6" ht="15.75" customHeight="1">
      <c r="A84" s="14">
        <v>79</v>
      </c>
      <c r="B84" s="18"/>
      <c r="C84" s="15">
        <v>0.645</v>
      </c>
      <c r="D84" s="15">
        <v>1.1104</v>
      </c>
      <c r="E84" s="16">
        <f t="shared" si="0"/>
        <v>0.46540000000000004</v>
      </c>
      <c r="F84" s="17"/>
    </row>
    <row r="85" spans="1:6" ht="15.75" customHeight="1">
      <c r="A85" s="14">
        <v>80</v>
      </c>
      <c r="B85" s="18"/>
      <c r="C85" s="15">
        <v>2.2425</v>
      </c>
      <c r="D85" s="15">
        <v>2.6612</v>
      </c>
      <c r="E85" s="16">
        <f t="shared" si="0"/>
        <v>0.41869999999999985</v>
      </c>
      <c r="F85" s="17"/>
    </row>
    <row r="86" spans="1:6" ht="15.75" customHeight="1">
      <c r="A86" s="14">
        <v>81</v>
      </c>
      <c r="B86" s="18"/>
      <c r="C86" s="15">
        <v>1.7202000000000002</v>
      </c>
      <c r="D86" s="15">
        <v>2.1337</v>
      </c>
      <c r="E86" s="16">
        <f t="shared" si="0"/>
        <v>0.4135</v>
      </c>
      <c r="F86" s="17"/>
    </row>
    <row r="87" spans="1:6" ht="15.75" customHeight="1">
      <c r="A87" s="14">
        <v>82</v>
      </c>
      <c r="B87" s="18"/>
      <c r="C87" s="15">
        <v>5.308</v>
      </c>
      <c r="D87" s="15">
        <v>5.308</v>
      </c>
      <c r="E87" s="16">
        <f t="shared" si="0"/>
        <v>0</v>
      </c>
      <c r="F87" s="17"/>
    </row>
    <row r="88" spans="1:6" ht="15.75" customHeight="1">
      <c r="A88" s="14">
        <v>83</v>
      </c>
      <c r="B88" s="18"/>
      <c r="C88" s="15">
        <v>0.219</v>
      </c>
      <c r="D88" s="15">
        <v>0.224</v>
      </c>
      <c r="E88" s="16">
        <f t="shared" si="0"/>
        <v>0.0050000000000000044</v>
      </c>
      <c r="F88" s="17"/>
    </row>
    <row r="89" spans="1:6" ht="15.75" customHeight="1">
      <c r="A89" s="14">
        <v>84</v>
      </c>
      <c r="B89" s="18"/>
      <c r="C89" s="15">
        <v>1.9542000000000002</v>
      </c>
      <c r="D89" s="15">
        <v>2.171</v>
      </c>
      <c r="E89" s="16">
        <f t="shared" si="0"/>
        <v>0.21679999999999966</v>
      </c>
      <c r="F89" s="17"/>
    </row>
    <row r="90" spans="1:6" ht="15.75" customHeight="1">
      <c r="A90" s="14">
        <v>85</v>
      </c>
      <c r="B90" s="18"/>
      <c r="C90" s="15">
        <v>1.5855000000000001</v>
      </c>
      <c r="D90" s="15">
        <v>1.5855000000000001</v>
      </c>
      <c r="E90" s="16">
        <f t="shared" si="0"/>
        <v>0</v>
      </c>
      <c r="F90" s="17"/>
    </row>
    <row r="91" spans="1:6" ht="15.75" customHeight="1">
      <c r="A91" s="14">
        <v>86</v>
      </c>
      <c r="B91" s="18"/>
      <c r="C91" s="15">
        <v>0.3189</v>
      </c>
      <c r="D91" s="15">
        <v>0.3189</v>
      </c>
      <c r="E91" s="16">
        <f t="shared" si="0"/>
        <v>0</v>
      </c>
      <c r="F91" s="17"/>
    </row>
    <row r="92" spans="1:6" ht="15.75" customHeight="1">
      <c r="A92" s="14">
        <v>87</v>
      </c>
      <c r="B92" s="18"/>
      <c r="C92" s="15">
        <v>0.0946</v>
      </c>
      <c r="D92" s="15">
        <v>0.0946</v>
      </c>
      <c r="E92" s="16">
        <f t="shared" si="0"/>
        <v>0</v>
      </c>
      <c r="F92" s="17"/>
    </row>
    <row r="93" spans="1:6" ht="15.75" customHeight="1">
      <c r="A93" s="14">
        <v>88</v>
      </c>
      <c r="B93" s="18"/>
      <c r="C93" s="15">
        <v>0.9256000000000001</v>
      </c>
      <c r="D93" s="15">
        <v>0.9589000000000001</v>
      </c>
      <c r="E93" s="16">
        <f t="shared" si="0"/>
        <v>0.033299999999999996</v>
      </c>
      <c r="F93" s="17"/>
    </row>
    <row r="94" spans="1:6" ht="15.75" customHeight="1">
      <c r="A94" s="14">
        <v>89</v>
      </c>
      <c r="B94" s="18"/>
      <c r="C94" s="15">
        <v>1.8845</v>
      </c>
      <c r="D94" s="15">
        <v>2.7015000000000002</v>
      </c>
      <c r="E94" s="16">
        <f t="shared" si="0"/>
        <v>0.8170000000000002</v>
      </c>
      <c r="F94" s="17"/>
    </row>
    <row r="95" spans="1:6" ht="15.75" customHeight="1">
      <c r="A95" s="14">
        <v>90</v>
      </c>
      <c r="B95" s="18"/>
      <c r="C95" s="15">
        <v>0.6595000000000001</v>
      </c>
      <c r="D95" s="15">
        <v>0.6595000000000001</v>
      </c>
      <c r="E95" s="16">
        <f t="shared" si="0"/>
        <v>0</v>
      </c>
      <c r="F95" s="17"/>
    </row>
    <row r="96" spans="1:6" ht="15.75" customHeight="1">
      <c r="A96" s="14">
        <v>91</v>
      </c>
      <c r="B96" s="18"/>
      <c r="C96" s="15">
        <v>0.1466</v>
      </c>
      <c r="D96" s="15">
        <v>0.18380000000000002</v>
      </c>
      <c r="E96" s="16">
        <f t="shared" si="0"/>
        <v>0.03720000000000001</v>
      </c>
      <c r="F96" s="17"/>
    </row>
    <row r="97" spans="1:6" ht="15.75" customHeight="1">
      <c r="A97" s="14">
        <v>92</v>
      </c>
      <c r="B97" s="18"/>
      <c r="C97" s="15">
        <v>2.4583</v>
      </c>
      <c r="D97" s="15">
        <v>2.509</v>
      </c>
      <c r="E97" s="16">
        <f t="shared" si="0"/>
        <v>0.05069999999999997</v>
      </c>
      <c r="F97" s="17"/>
    </row>
    <row r="98" spans="1:6" ht="15.75" customHeight="1">
      <c r="A98" s="14">
        <v>93</v>
      </c>
      <c r="B98" s="18"/>
      <c r="C98" s="15">
        <v>0.6649</v>
      </c>
      <c r="D98" s="15">
        <v>0.7614000000000001</v>
      </c>
      <c r="E98" s="16">
        <f t="shared" si="0"/>
        <v>0.09650000000000003</v>
      </c>
      <c r="F98" s="17"/>
    </row>
    <row r="99" spans="1:6" ht="15.75" customHeight="1">
      <c r="A99" s="14">
        <v>94</v>
      </c>
      <c r="B99" s="18"/>
      <c r="C99" s="15">
        <v>0.0005</v>
      </c>
      <c r="D99" s="15">
        <v>0.0005</v>
      </c>
      <c r="E99" s="16">
        <f t="shared" si="0"/>
        <v>0</v>
      </c>
      <c r="F99" s="17"/>
    </row>
    <row r="100" spans="1:6" ht="15.75" customHeight="1">
      <c r="A100" s="14">
        <v>95</v>
      </c>
      <c r="B100" s="18"/>
      <c r="C100" s="15">
        <v>0.75</v>
      </c>
      <c r="D100" s="15">
        <v>0.9496</v>
      </c>
      <c r="E100" s="16">
        <f t="shared" si="0"/>
        <v>0.1996</v>
      </c>
      <c r="F100" s="17"/>
    </row>
    <row r="101" spans="1:6" ht="15.75" customHeight="1">
      <c r="A101" s="14">
        <v>96</v>
      </c>
      <c r="B101" s="18"/>
      <c r="C101" s="15">
        <v>1.4883</v>
      </c>
      <c r="D101" s="15">
        <v>1.6251</v>
      </c>
      <c r="E101" s="16">
        <f t="shared" si="0"/>
        <v>0.13680000000000003</v>
      </c>
      <c r="F101" s="17"/>
    </row>
    <row r="102" spans="1:6" ht="15.75" customHeight="1">
      <c r="A102" s="14">
        <v>97</v>
      </c>
      <c r="B102" s="18"/>
      <c r="C102" s="15">
        <v>3.1754</v>
      </c>
      <c r="D102" s="15">
        <v>3.5575</v>
      </c>
      <c r="E102" s="16">
        <f t="shared" si="0"/>
        <v>0.38210000000000033</v>
      </c>
      <c r="F102" s="17"/>
    </row>
    <row r="103" spans="1:6" ht="15.75" customHeight="1">
      <c r="A103" s="14">
        <v>98</v>
      </c>
      <c r="B103" s="18"/>
      <c r="C103" s="15">
        <v>3.2179</v>
      </c>
      <c r="D103" s="15">
        <v>3.2378</v>
      </c>
      <c r="E103" s="16">
        <f t="shared" si="0"/>
        <v>0.019899999999999807</v>
      </c>
      <c r="F103" s="17"/>
    </row>
    <row r="104" spans="1:6" ht="15.75" customHeight="1">
      <c r="A104" s="14">
        <v>99</v>
      </c>
      <c r="B104" s="18"/>
      <c r="C104" s="15">
        <v>1.5302</v>
      </c>
      <c r="D104" s="15">
        <v>1.5827</v>
      </c>
      <c r="E104" s="16">
        <f t="shared" si="0"/>
        <v>0.05249999999999999</v>
      </c>
      <c r="F104" s="17"/>
    </row>
    <row r="105" spans="1:6" ht="15.75" customHeight="1">
      <c r="A105" s="14">
        <v>100</v>
      </c>
      <c r="B105" s="18"/>
      <c r="C105" s="15">
        <v>1.8228</v>
      </c>
      <c r="D105" s="15">
        <v>2.0788</v>
      </c>
      <c r="E105" s="16">
        <f t="shared" si="0"/>
        <v>0.2560000000000002</v>
      </c>
      <c r="F105" s="17"/>
    </row>
    <row r="106" spans="1:6" ht="15.75" customHeight="1">
      <c r="A106" s="14">
        <v>101</v>
      </c>
      <c r="B106" s="18"/>
      <c r="C106" s="15">
        <v>0.66</v>
      </c>
      <c r="D106" s="15">
        <v>0.66</v>
      </c>
      <c r="E106" s="16">
        <f t="shared" si="0"/>
        <v>0</v>
      </c>
      <c r="F106" s="17"/>
    </row>
    <row r="107" spans="1:6" ht="15.75" customHeight="1">
      <c r="A107" s="14">
        <v>102</v>
      </c>
      <c r="B107" s="18"/>
      <c r="C107" s="15">
        <v>2.9256</v>
      </c>
      <c r="D107" s="15">
        <v>3.7452</v>
      </c>
      <c r="E107" s="16">
        <f t="shared" si="0"/>
        <v>0.8195999999999999</v>
      </c>
      <c r="F107" s="17"/>
    </row>
    <row r="108" spans="1:6" ht="15.75" customHeight="1">
      <c r="A108" s="14">
        <v>103</v>
      </c>
      <c r="B108" s="18"/>
      <c r="C108" s="15">
        <v>3.6419</v>
      </c>
      <c r="D108" s="15">
        <v>3.6419</v>
      </c>
      <c r="E108" s="16">
        <f t="shared" si="0"/>
        <v>0</v>
      </c>
      <c r="F108" s="17"/>
    </row>
    <row r="109" spans="1:6" ht="15.75" customHeight="1">
      <c r="A109" s="14">
        <v>104</v>
      </c>
      <c r="B109" s="18"/>
      <c r="C109" s="15">
        <v>2.5107</v>
      </c>
      <c r="D109" s="15">
        <v>2.7596</v>
      </c>
      <c r="E109" s="16">
        <f t="shared" si="0"/>
        <v>0.2488999999999999</v>
      </c>
      <c r="F109" s="17"/>
    </row>
    <row r="110" spans="1:6" ht="15.75" customHeight="1">
      <c r="A110" s="14">
        <v>105</v>
      </c>
      <c r="B110" s="18"/>
      <c r="C110" s="15">
        <v>1.7182</v>
      </c>
      <c r="D110" s="15">
        <v>2.2573</v>
      </c>
      <c r="E110" s="16">
        <f t="shared" si="0"/>
        <v>0.5390999999999999</v>
      </c>
      <c r="F110" s="17"/>
    </row>
    <row r="111" spans="1:6" ht="15.75" customHeight="1">
      <c r="A111" s="14">
        <v>106</v>
      </c>
      <c r="B111" s="18"/>
      <c r="C111" s="15">
        <v>1.64</v>
      </c>
      <c r="D111" s="15">
        <v>1.8961000000000001</v>
      </c>
      <c r="E111" s="16">
        <f t="shared" si="0"/>
        <v>0.2561000000000002</v>
      </c>
      <c r="F111" s="17"/>
    </row>
    <row r="112" spans="1:6" ht="15.75" customHeight="1">
      <c r="A112" s="14">
        <v>107</v>
      </c>
      <c r="B112" s="18"/>
      <c r="C112" s="15">
        <v>0.5383</v>
      </c>
      <c r="D112" s="15">
        <v>0.6444000000000001</v>
      </c>
      <c r="E112" s="16">
        <f t="shared" si="0"/>
        <v>0.10610000000000008</v>
      </c>
      <c r="F112" s="17"/>
    </row>
    <row r="113" spans="1:6" ht="15.75" customHeight="1">
      <c r="A113" s="14">
        <v>108</v>
      </c>
      <c r="B113" s="18"/>
      <c r="C113" s="15">
        <v>2.4406</v>
      </c>
      <c r="D113" s="15">
        <v>3.2583</v>
      </c>
      <c r="E113" s="16">
        <f t="shared" si="0"/>
        <v>0.8177000000000003</v>
      </c>
      <c r="F113" s="17"/>
    </row>
    <row r="114" spans="1:6" ht="15.75" customHeight="1">
      <c r="A114" s="14">
        <v>109</v>
      </c>
      <c r="B114" s="18"/>
      <c r="C114" s="15">
        <v>1.0898</v>
      </c>
      <c r="D114" s="15">
        <v>1.6559</v>
      </c>
      <c r="E114" s="16">
        <f t="shared" si="0"/>
        <v>0.5660999999999998</v>
      </c>
      <c r="F114" s="17"/>
    </row>
    <row r="115" spans="1:6" ht="15.75" customHeight="1">
      <c r="A115" s="14">
        <v>110</v>
      </c>
      <c r="B115" s="18"/>
      <c r="C115" s="15">
        <v>3.4791</v>
      </c>
      <c r="D115" s="15">
        <f>46.864/4.1868</f>
        <v>11.193274099550969</v>
      </c>
      <c r="E115" s="16">
        <f t="shared" si="0"/>
        <v>7.714174099550969</v>
      </c>
      <c r="F115" s="17"/>
    </row>
    <row r="116" spans="1:6" ht="15.75" customHeight="1">
      <c r="A116" s="14">
        <v>111</v>
      </c>
      <c r="B116" s="18"/>
      <c r="C116" s="15">
        <v>1.4541</v>
      </c>
      <c r="D116" s="15">
        <v>1.6766</v>
      </c>
      <c r="E116" s="16">
        <f t="shared" si="0"/>
        <v>0.22250000000000014</v>
      </c>
      <c r="F116" s="17"/>
    </row>
    <row r="117" spans="1:6" ht="15.75" customHeight="1">
      <c r="A117" s="14">
        <v>112</v>
      </c>
      <c r="B117" s="18"/>
      <c r="C117" s="15">
        <v>3.5196</v>
      </c>
      <c r="D117" s="15">
        <v>3.5624000000000002</v>
      </c>
      <c r="E117" s="16">
        <f t="shared" si="0"/>
        <v>0.04280000000000017</v>
      </c>
      <c r="F117" s="17"/>
    </row>
    <row r="118" spans="1:6" ht="15.75" customHeight="1">
      <c r="A118" s="14">
        <v>113</v>
      </c>
      <c r="B118" s="20"/>
      <c r="C118" s="15">
        <v>1.9382000000000001</v>
      </c>
      <c r="D118" s="15">
        <v>1.9422000000000001</v>
      </c>
      <c r="E118" s="16">
        <f t="shared" si="0"/>
        <v>0.0040000000000000036</v>
      </c>
      <c r="F118" s="17"/>
    </row>
    <row r="119" spans="1:6" ht="15.75" customHeight="1">
      <c r="A119" s="14">
        <v>114</v>
      </c>
      <c r="B119" s="20"/>
      <c r="C119" s="15">
        <v>0.9008</v>
      </c>
      <c r="D119" s="15">
        <v>0.9276000000000001</v>
      </c>
      <c r="E119" s="16">
        <f t="shared" si="0"/>
        <v>0.026800000000000046</v>
      </c>
      <c r="F119" s="17"/>
    </row>
    <row r="120" spans="1:6" ht="15.75" customHeight="1">
      <c r="A120" s="14">
        <v>115</v>
      </c>
      <c r="B120" s="20"/>
      <c r="C120" s="15">
        <v>1.407</v>
      </c>
      <c r="D120" s="15">
        <v>1.4076</v>
      </c>
      <c r="E120" s="16">
        <f t="shared" si="0"/>
        <v>0.0005999999999999339</v>
      </c>
      <c r="F120" s="17"/>
    </row>
    <row r="121" spans="1:6" ht="15.75" customHeight="1">
      <c r="A121" s="14">
        <v>116</v>
      </c>
      <c r="B121" s="20"/>
      <c r="C121" s="15">
        <v>1.3569</v>
      </c>
      <c r="D121" s="15">
        <v>1.3867</v>
      </c>
      <c r="E121" s="16">
        <f t="shared" si="0"/>
        <v>0.02980000000000005</v>
      </c>
      <c r="F121" s="17"/>
    </row>
    <row r="122" spans="1:6" ht="15.75" customHeight="1">
      <c r="A122" s="14">
        <v>117</v>
      </c>
      <c r="B122" s="20"/>
      <c r="C122" s="15">
        <v>1.2542</v>
      </c>
      <c r="D122" s="15">
        <v>1.5381</v>
      </c>
      <c r="E122" s="16">
        <f t="shared" si="0"/>
        <v>0.28390000000000004</v>
      </c>
      <c r="F122" s="17"/>
    </row>
    <row r="123" spans="1:6" ht="15.75" customHeight="1">
      <c r="A123" s="14">
        <v>118</v>
      </c>
      <c r="B123" s="20"/>
      <c r="C123" s="15">
        <v>2.0188</v>
      </c>
      <c r="D123" s="15">
        <v>2.2705</v>
      </c>
      <c r="E123" s="16">
        <f t="shared" si="0"/>
        <v>0.25170000000000003</v>
      </c>
      <c r="F123" s="17"/>
    </row>
    <row r="124" spans="1:6" ht="15.75" customHeight="1">
      <c r="A124" s="14">
        <v>119</v>
      </c>
      <c r="B124" s="20"/>
      <c r="C124" s="15">
        <v>4.7467</v>
      </c>
      <c r="D124" s="15">
        <v>4.7467</v>
      </c>
      <c r="E124" s="16">
        <f t="shared" si="0"/>
        <v>0</v>
      </c>
      <c r="F124" s="17">
        <v>0.22</v>
      </c>
    </row>
    <row r="125" spans="1:6" ht="15.75" customHeight="1">
      <c r="A125" s="14">
        <v>120</v>
      </c>
      <c r="B125" s="20"/>
      <c r="C125" s="15">
        <v>3.7776</v>
      </c>
      <c r="D125" s="15">
        <v>4.5172</v>
      </c>
      <c r="E125" s="16">
        <f t="shared" si="0"/>
        <v>0.7395999999999998</v>
      </c>
      <c r="F125" s="17"/>
    </row>
    <row r="126" spans="1:6" ht="15.75" customHeight="1">
      <c r="A126" s="14">
        <v>121</v>
      </c>
      <c r="B126" s="18"/>
      <c r="C126" s="15" t="s">
        <v>9</v>
      </c>
      <c r="D126" s="15" t="s">
        <v>9</v>
      </c>
      <c r="E126" s="16">
        <v>0</v>
      </c>
      <c r="F126" s="17">
        <v>0.87</v>
      </c>
    </row>
    <row r="127" spans="1:6" ht="15.75" customHeight="1">
      <c r="A127" s="14">
        <v>122</v>
      </c>
      <c r="B127" s="20"/>
      <c r="C127" s="15">
        <v>2.2275</v>
      </c>
      <c r="D127" s="15">
        <v>2.3119</v>
      </c>
      <c r="E127" s="16">
        <f aca="true" t="shared" si="1" ref="E127:E179">D127-C127</f>
        <v>0.08440000000000003</v>
      </c>
      <c r="F127" s="17"/>
    </row>
    <row r="128" spans="1:6" ht="15.75" customHeight="1">
      <c r="A128" s="14">
        <v>123</v>
      </c>
      <c r="B128" s="20"/>
      <c r="C128" s="15">
        <v>5.3752</v>
      </c>
      <c r="D128" s="15">
        <v>7.0299</v>
      </c>
      <c r="E128" s="16">
        <f t="shared" si="1"/>
        <v>1.6546999999999992</v>
      </c>
      <c r="F128" s="17"/>
    </row>
    <row r="129" spans="1:6" ht="15.75" customHeight="1">
      <c r="A129" s="14">
        <v>124</v>
      </c>
      <c r="B129" s="20"/>
      <c r="C129" s="15">
        <v>3.5242</v>
      </c>
      <c r="D129" s="15">
        <v>3.5242</v>
      </c>
      <c r="E129" s="16">
        <f t="shared" si="1"/>
        <v>0</v>
      </c>
      <c r="F129" s="17"/>
    </row>
    <row r="130" spans="1:6" ht="15.75" customHeight="1">
      <c r="A130" s="14">
        <v>125</v>
      </c>
      <c r="B130" s="20"/>
      <c r="C130" s="15">
        <v>2.6918</v>
      </c>
      <c r="D130" s="15">
        <v>2.6918</v>
      </c>
      <c r="E130" s="16">
        <f t="shared" si="1"/>
        <v>0</v>
      </c>
      <c r="F130" s="17"/>
    </row>
    <row r="131" spans="1:6" ht="15.75" customHeight="1">
      <c r="A131" s="14">
        <v>126</v>
      </c>
      <c r="B131" s="20"/>
      <c r="C131" s="15">
        <v>2.1201</v>
      </c>
      <c r="D131" s="15">
        <v>2.2884</v>
      </c>
      <c r="E131" s="16">
        <f t="shared" si="1"/>
        <v>0.16830000000000034</v>
      </c>
      <c r="F131" s="17"/>
    </row>
    <row r="132" spans="1:6" ht="15.75" customHeight="1">
      <c r="A132" s="14">
        <v>127</v>
      </c>
      <c r="B132" s="20"/>
      <c r="C132" s="15">
        <v>3.5246</v>
      </c>
      <c r="D132" s="15">
        <v>3.9818</v>
      </c>
      <c r="E132" s="16">
        <f t="shared" si="1"/>
        <v>0.45719999999999983</v>
      </c>
      <c r="F132" s="17"/>
    </row>
    <row r="133" spans="1:6" ht="15.75" customHeight="1">
      <c r="A133" s="14">
        <v>128</v>
      </c>
      <c r="B133" s="20"/>
      <c r="C133" s="15">
        <v>3.4763</v>
      </c>
      <c r="D133" s="15">
        <v>3.9478</v>
      </c>
      <c r="E133" s="16">
        <f t="shared" si="1"/>
        <v>0.4714999999999998</v>
      </c>
      <c r="F133" s="17"/>
    </row>
    <row r="134" spans="1:6" ht="15.75" customHeight="1">
      <c r="A134" s="14">
        <v>129</v>
      </c>
      <c r="B134" s="20"/>
      <c r="C134" s="15">
        <v>2.6496</v>
      </c>
      <c r="D134" s="15">
        <v>3.1414</v>
      </c>
      <c r="E134" s="16">
        <f t="shared" si="1"/>
        <v>0.4918</v>
      </c>
      <c r="F134" s="17"/>
    </row>
    <row r="135" spans="1:6" ht="15.75" customHeight="1">
      <c r="A135" s="14">
        <v>130</v>
      </c>
      <c r="B135" s="20"/>
      <c r="C135" s="15">
        <v>2.1086</v>
      </c>
      <c r="D135" s="15">
        <v>2.4741</v>
      </c>
      <c r="E135" s="16">
        <f t="shared" si="1"/>
        <v>0.36549999999999994</v>
      </c>
      <c r="F135" s="17"/>
    </row>
    <row r="136" spans="1:6" ht="15.75" customHeight="1">
      <c r="A136" s="14">
        <v>131</v>
      </c>
      <c r="B136" s="20"/>
      <c r="C136" s="15">
        <v>5.3628</v>
      </c>
      <c r="D136" s="15">
        <v>5.3628</v>
      </c>
      <c r="E136" s="16">
        <f t="shared" si="1"/>
        <v>0</v>
      </c>
      <c r="F136" s="17"/>
    </row>
    <row r="137" spans="1:6" ht="15.75" customHeight="1">
      <c r="A137" s="14">
        <v>132</v>
      </c>
      <c r="B137" s="20"/>
      <c r="C137" s="15">
        <v>5.6897</v>
      </c>
      <c r="D137" s="15">
        <v>6.2667</v>
      </c>
      <c r="E137" s="16">
        <f t="shared" si="1"/>
        <v>0.577</v>
      </c>
      <c r="F137" s="17"/>
    </row>
    <row r="138" spans="1:6" ht="15.75" customHeight="1">
      <c r="A138" s="14">
        <v>133</v>
      </c>
      <c r="B138" s="20"/>
      <c r="C138" s="15">
        <v>5.0051</v>
      </c>
      <c r="D138" s="15">
        <v>5.6538</v>
      </c>
      <c r="E138" s="16">
        <f t="shared" si="1"/>
        <v>0.6487000000000007</v>
      </c>
      <c r="F138" s="17"/>
    </row>
    <row r="139" spans="1:6" ht="15.75" customHeight="1">
      <c r="A139" s="14">
        <v>134</v>
      </c>
      <c r="B139" s="20"/>
      <c r="C139" s="15">
        <v>2.0865</v>
      </c>
      <c r="D139" s="15">
        <v>2.0865</v>
      </c>
      <c r="E139" s="16">
        <f t="shared" si="1"/>
        <v>0</v>
      </c>
      <c r="F139" s="17"/>
    </row>
    <row r="140" spans="1:6" ht="15.75" customHeight="1">
      <c r="A140" s="14">
        <v>135</v>
      </c>
      <c r="B140" s="20"/>
      <c r="C140" s="15">
        <v>0.5109</v>
      </c>
      <c r="D140" s="15">
        <v>0.5109</v>
      </c>
      <c r="E140" s="16">
        <f t="shared" si="1"/>
        <v>0</v>
      </c>
      <c r="F140" s="17"/>
    </row>
    <row r="141" spans="1:6" ht="15.75" customHeight="1">
      <c r="A141" s="14">
        <v>136</v>
      </c>
      <c r="B141" s="20"/>
      <c r="C141" s="15">
        <v>3.5385</v>
      </c>
      <c r="D141" s="15">
        <v>4.0069</v>
      </c>
      <c r="E141" s="16">
        <f t="shared" si="1"/>
        <v>0.4683999999999999</v>
      </c>
      <c r="F141" s="17"/>
    </row>
    <row r="142" spans="1:6" ht="15.75" customHeight="1">
      <c r="A142" s="14">
        <v>137</v>
      </c>
      <c r="B142" s="20"/>
      <c r="C142" s="15">
        <v>3.3844</v>
      </c>
      <c r="D142" s="15">
        <v>3.811</v>
      </c>
      <c r="E142" s="16">
        <f t="shared" si="1"/>
        <v>0.4266000000000001</v>
      </c>
      <c r="F142" s="17"/>
    </row>
    <row r="143" spans="1:6" ht="15.75" customHeight="1">
      <c r="A143" s="14">
        <v>138</v>
      </c>
      <c r="B143" s="20"/>
      <c r="C143" s="15">
        <v>3.4212</v>
      </c>
      <c r="D143" s="15">
        <v>3.9026</v>
      </c>
      <c r="E143" s="16">
        <f t="shared" si="1"/>
        <v>0.48140000000000027</v>
      </c>
      <c r="F143" s="17"/>
    </row>
    <row r="144" spans="1:6" ht="15.75" customHeight="1">
      <c r="A144" s="14">
        <v>139</v>
      </c>
      <c r="B144" s="20"/>
      <c r="C144" s="15">
        <v>0.5356000000000001</v>
      </c>
      <c r="D144" s="15">
        <v>0.5356000000000001</v>
      </c>
      <c r="E144" s="16">
        <f t="shared" si="1"/>
        <v>0</v>
      </c>
      <c r="F144" s="17"/>
    </row>
    <row r="145" spans="1:6" ht="15.75" customHeight="1">
      <c r="A145" s="14">
        <v>140</v>
      </c>
      <c r="B145" s="20"/>
      <c r="C145" s="15">
        <v>3.0304</v>
      </c>
      <c r="D145" s="15">
        <v>3.4231</v>
      </c>
      <c r="E145" s="16">
        <f t="shared" si="1"/>
        <v>0.3926999999999996</v>
      </c>
      <c r="F145" s="17"/>
    </row>
    <row r="146" spans="1:6" ht="15.75" customHeight="1">
      <c r="A146" s="14">
        <v>141</v>
      </c>
      <c r="B146" s="20"/>
      <c r="C146" s="15">
        <v>0.2807</v>
      </c>
      <c r="D146" s="15">
        <v>0.2807</v>
      </c>
      <c r="E146" s="16">
        <f t="shared" si="1"/>
        <v>0</v>
      </c>
      <c r="F146" s="17"/>
    </row>
    <row r="147" spans="1:6" ht="15.75" customHeight="1">
      <c r="A147" s="14">
        <v>142</v>
      </c>
      <c r="B147" s="20"/>
      <c r="C147" s="15">
        <v>2.7376</v>
      </c>
      <c r="D147" s="15">
        <v>2.7376</v>
      </c>
      <c r="E147" s="16">
        <f t="shared" si="1"/>
        <v>0</v>
      </c>
      <c r="F147" s="17"/>
    </row>
    <row r="148" spans="1:6" ht="15.75" customHeight="1">
      <c r="A148" s="14">
        <v>143</v>
      </c>
      <c r="B148" s="20"/>
      <c r="C148" s="15">
        <v>1.0375</v>
      </c>
      <c r="D148" s="15">
        <v>1.2993000000000001</v>
      </c>
      <c r="E148" s="16">
        <f t="shared" si="1"/>
        <v>0.26180000000000003</v>
      </c>
      <c r="F148" s="17"/>
    </row>
    <row r="149" spans="1:6" ht="15.75" customHeight="1">
      <c r="A149" s="14">
        <v>144</v>
      </c>
      <c r="B149" s="20"/>
      <c r="C149" s="15">
        <v>2.2836</v>
      </c>
      <c r="D149" s="15">
        <v>2.8949</v>
      </c>
      <c r="E149" s="16">
        <f t="shared" si="1"/>
        <v>0.6113</v>
      </c>
      <c r="F149" s="17"/>
    </row>
    <row r="150" spans="1:6" ht="15.75" customHeight="1">
      <c r="A150" s="14">
        <v>145</v>
      </c>
      <c r="B150" s="20"/>
      <c r="C150" s="15">
        <v>3.8586</v>
      </c>
      <c r="D150" s="15">
        <v>4.2628</v>
      </c>
      <c r="E150" s="16">
        <f t="shared" si="1"/>
        <v>0.40420000000000034</v>
      </c>
      <c r="F150" s="17"/>
    </row>
    <row r="151" spans="1:6" ht="15.75" customHeight="1">
      <c r="A151" s="14">
        <v>146</v>
      </c>
      <c r="B151" s="20"/>
      <c r="C151" s="15">
        <v>2.0302</v>
      </c>
      <c r="D151" s="15">
        <v>2.3981</v>
      </c>
      <c r="E151" s="16">
        <f t="shared" si="1"/>
        <v>0.3679000000000001</v>
      </c>
      <c r="F151" s="17"/>
    </row>
    <row r="152" spans="1:6" ht="15.75" customHeight="1">
      <c r="A152" s="14">
        <v>147</v>
      </c>
      <c r="B152" s="20"/>
      <c r="C152" s="15">
        <v>7.7233</v>
      </c>
      <c r="D152" s="15">
        <v>8.7242</v>
      </c>
      <c r="E152" s="16">
        <f t="shared" si="1"/>
        <v>1.0008999999999997</v>
      </c>
      <c r="F152" s="17"/>
    </row>
    <row r="153" spans="1:6" ht="15.75" customHeight="1">
      <c r="A153" s="14">
        <v>148</v>
      </c>
      <c r="B153" s="20"/>
      <c r="C153" s="15">
        <v>0.9753000000000001</v>
      </c>
      <c r="D153" s="15">
        <v>0.9753000000000001</v>
      </c>
      <c r="E153" s="16">
        <f t="shared" si="1"/>
        <v>0</v>
      </c>
      <c r="F153" s="17"/>
    </row>
    <row r="154" spans="1:6" ht="15.75" customHeight="1">
      <c r="A154" s="14">
        <v>149</v>
      </c>
      <c r="B154" s="20"/>
      <c r="C154" s="15">
        <v>3.1752</v>
      </c>
      <c r="D154" s="15">
        <v>3.6143</v>
      </c>
      <c r="E154" s="16">
        <f t="shared" si="1"/>
        <v>0.43910000000000027</v>
      </c>
      <c r="F154" s="17"/>
    </row>
    <row r="155" spans="1:6" ht="15.75" customHeight="1">
      <c r="A155" s="14">
        <v>150</v>
      </c>
      <c r="B155" s="20"/>
      <c r="C155" s="15">
        <v>1.5139</v>
      </c>
      <c r="D155" s="15">
        <v>1.5139</v>
      </c>
      <c r="E155" s="16">
        <f t="shared" si="1"/>
        <v>0</v>
      </c>
      <c r="F155" s="17"/>
    </row>
    <row r="156" spans="1:6" ht="15.75" customHeight="1">
      <c r="A156" s="14">
        <v>151</v>
      </c>
      <c r="B156" s="20"/>
      <c r="C156" s="15">
        <v>2.549</v>
      </c>
      <c r="D156" s="15">
        <v>2.9837</v>
      </c>
      <c r="E156" s="16">
        <f t="shared" si="1"/>
        <v>0.43469999999999986</v>
      </c>
      <c r="F156" s="17"/>
    </row>
    <row r="157" spans="1:6" ht="15.75" customHeight="1">
      <c r="A157" s="14">
        <v>152</v>
      </c>
      <c r="B157" s="20"/>
      <c r="C157" s="15">
        <v>4.7498000000000005</v>
      </c>
      <c r="D157" s="15">
        <v>4.8409</v>
      </c>
      <c r="E157" s="16">
        <f t="shared" si="1"/>
        <v>0.09109999999999996</v>
      </c>
      <c r="F157" s="17"/>
    </row>
    <row r="158" spans="1:6" ht="15.75" customHeight="1">
      <c r="A158" s="14">
        <v>153</v>
      </c>
      <c r="B158" s="20"/>
      <c r="C158" s="15">
        <v>3.1624</v>
      </c>
      <c r="D158" s="15">
        <v>3.3987</v>
      </c>
      <c r="E158" s="16">
        <f t="shared" si="1"/>
        <v>0.23629999999999995</v>
      </c>
      <c r="F158" s="17"/>
    </row>
    <row r="159" spans="1:6" ht="15.75" customHeight="1">
      <c r="A159" s="14">
        <v>154</v>
      </c>
      <c r="B159" s="20"/>
      <c r="C159" s="15">
        <v>3.8034</v>
      </c>
      <c r="D159" s="15">
        <v>3.8034</v>
      </c>
      <c r="E159" s="16">
        <f t="shared" si="1"/>
        <v>0</v>
      </c>
      <c r="F159" s="17"/>
    </row>
    <row r="160" spans="1:6" ht="15.75" customHeight="1">
      <c r="A160" s="14">
        <v>155</v>
      </c>
      <c r="B160" s="20"/>
      <c r="C160" s="15">
        <v>0.3654</v>
      </c>
      <c r="D160" s="15">
        <v>0.38130000000000003</v>
      </c>
      <c r="E160" s="16">
        <f t="shared" si="1"/>
        <v>0.015900000000000025</v>
      </c>
      <c r="F160" s="17"/>
    </row>
    <row r="161" spans="1:6" ht="15.75" customHeight="1">
      <c r="A161" s="14">
        <v>156</v>
      </c>
      <c r="B161" s="20"/>
      <c r="C161" s="15">
        <v>1.2812999999999999</v>
      </c>
      <c r="D161" s="15">
        <v>1.2812999999999999</v>
      </c>
      <c r="E161" s="16">
        <f t="shared" si="1"/>
        <v>0</v>
      </c>
      <c r="F161" s="17"/>
    </row>
    <row r="162" spans="1:6" ht="15.75" customHeight="1">
      <c r="A162" s="14">
        <v>157</v>
      </c>
      <c r="B162" s="20"/>
      <c r="C162" s="15">
        <v>1.4342000000000001</v>
      </c>
      <c r="D162" s="15">
        <v>1.7751000000000001</v>
      </c>
      <c r="E162" s="16">
        <f t="shared" si="1"/>
        <v>0.3409</v>
      </c>
      <c r="F162" s="17"/>
    </row>
    <row r="163" spans="1:6" ht="15.75" customHeight="1">
      <c r="A163" s="14">
        <v>158</v>
      </c>
      <c r="B163" s="20"/>
      <c r="C163" s="15">
        <v>2.9148</v>
      </c>
      <c r="D163" s="15">
        <v>3.2608</v>
      </c>
      <c r="E163" s="16">
        <f t="shared" si="1"/>
        <v>0.3460000000000001</v>
      </c>
      <c r="F163" s="17"/>
    </row>
    <row r="164" spans="1:6" ht="15.75" customHeight="1">
      <c r="A164" s="14">
        <v>159</v>
      </c>
      <c r="B164" s="20"/>
      <c r="C164" s="15">
        <v>3.7702999999999998</v>
      </c>
      <c r="D164" s="15">
        <v>4.4319</v>
      </c>
      <c r="E164" s="16">
        <f t="shared" si="1"/>
        <v>0.6616</v>
      </c>
      <c r="F164" s="17"/>
    </row>
    <row r="165" spans="1:6" ht="15.75" customHeight="1">
      <c r="A165" s="14">
        <v>160</v>
      </c>
      <c r="B165" s="20"/>
      <c r="C165" s="15">
        <v>1.0598</v>
      </c>
      <c r="D165" s="15">
        <v>1.1414</v>
      </c>
      <c r="E165" s="16">
        <f t="shared" si="1"/>
        <v>0.0815999999999999</v>
      </c>
      <c r="F165" s="17"/>
    </row>
    <row r="166" spans="1:6" ht="15.75" customHeight="1">
      <c r="A166" s="14">
        <v>161</v>
      </c>
      <c r="B166" s="18"/>
      <c r="C166" s="15">
        <v>0.2903</v>
      </c>
      <c r="D166" s="15">
        <v>0.4404</v>
      </c>
      <c r="E166" s="16">
        <f t="shared" si="1"/>
        <v>0.1501</v>
      </c>
      <c r="F166" s="17"/>
    </row>
    <row r="167" spans="1:6" ht="15.75" customHeight="1">
      <c r="A167" s="14">
        <v>162</v>
      </c>
      <c r="B167" s="20"/>
      <c r="C167" s="15">
        <v>1.0684</v>
      </c>
      <c r="D167" s="15">
        <v>1.1226</v>
      </c>
      <c r="E167" s="16">
        <f t="shared" si="1"/>
        <v>0.054200000000000026</v>
      </c>
      <c r="F167" s="17"/>
    </row>
    <row r="168" spans="1:6" ht="15.75" customHeight="1">
      <c r="A168" s="14">
        <v>163</v>
      </c>
      <c r="B168" s="20"/>
      <c r="C168" s="15">
        <v>2.5209</v>
      </c>
      <c r="D168" s="15">
        <v>2.7762000000000002</v>
      </c>
      <c r="E168" s="16">
        <f t="shared" si="1"/>
        <v>0.2553000000000001</v>
      </c>
      <c r="F168" s="17"/>
    </row>
    <row r="169" spans="1:6" ht="15.75" customHeight="1">
      <c r="A169" s="14">
        <v>164</v>
      </c>
      <c r="B169" s="20"/>
      <c r="C169" s="15">
        <v>0.9385</v>
      </c>
      <c r="D169" s="15">
        <v>1.0662</v>
      </c>
      <c r="E169" s="16">
        <f t="shared" si="1"/>
        <v>0.12770000000000004</v>
      </c>
      <c r="F169" s="17"/>
    </row>
    <row r="170" spans="1:6" ht="15.75" customHeight="1">
      <c r="A170" s="14">
        <v>165</v>
      </c>
      <c r="B170" s="20"/>
      <c r="C170" s="15">
        <v>2.2955</v>
      </c>
      <c r="D170" s="15">
        <v>2.5233</v>
      </c>
      <c r="E170" s="16">
        <f t="shared" si="1"/>
        <v>0.22779999999999978</v>
      </c>
      <c r="F170" s="17"/>
    </row>
    <row r="171" spans="1:6" ht="15.75" customHeight="1">
      <c r="A171" s="14">
        <v>166</v>
      </c>
      <c r="B171" s="20"/>
      <c r="C171" s="15">
        <v>2.2898</v>
      </c>
      <c r="D171" s="15">
        <v>2.5575</v>
      </c>
      <c r="E171" s="16">
        <f t="shared" si="1"/>
        <v>0.26770000000000005</v>
      </c>
      <c r="F171" s="17"/>
    </row>
    <row r="172" spans="1:6" ht="15.75" customHeight="1">
      <c r="A172" s="14">
        <v>167</v>
      </c>
      <c r="B172" s="20"/>
      <c r="C172" s="15">
        <v>3.5833</v>
      </c>
      <c r="D172" s="15">
        <v>3.9894</v>
      </c>
      <c r="E172" s="16">
        <f t="shared" si="1"/>
        <v>0.4060999999999999</v>
      </c>
      <c r="F172" s="17"/>
    </row>
    <row r="173" spans="1:6" ht="15.75" customHeight="1">
      <c r="A173" s="14">
        <v>168</v>
      </c>
      <c r="B173" s="20"/>
      <c r="C173" s="15">
        <v>3.2126</v>
      </c>
      <c r="D173" s="15">
        <v>3.2126</v>
      </c>
      <c r="E173" s="16">
        <f t="shared" si="1"/>
        <v>0</v>
      </c>
      <c r="F173" s="17"/>
    </row>
    <row r="174" spans="1:6" ht="15.75" customHeight="1">
      <c r="A174" s="14">
        <v>169</v>
      </c>
      <c r="B174" s="20"/>
      <c r="C174" s="15">
        <v>0.73</v>
      </c>
      <c r="D174" s="15">
        <v>0.9545</v>
      </c>
      <c r="E174" s="16">
        <f t="shared" si="1"/>
        <v>0.22450000000000003</v>
      </c>
      <c r="F174" s="17"/>
    </row>
    <row r="175" spans="1:6" ht="15.75" customHeight="1">
      <c r="A175" s="14">
        <v>170</v>
      </c>
      <c r="B175" s="20"/>
      <c r="C175" s="15">
        <v>2.9784</v>
      </c>
      <c r="D175" s="15">
        <v>3.1932</v>
      </c>
      <c r="E175" s="16">
        <f t="shared" si="1"/>
        <v>0.21479999999999988</v>
      </c>
      <c r="F175" s="17"/>
    </row>
    <row r="176" spans="1:6" ht="15.75" customHeight="1">
      <c r="A176" s="14">
        <v>171</v>
      </c>
      <c r="B176" s="20"/>
      <c r="C176" s="15">
        <v>1.4075</v>
      </c>
      <c r="D176" s="15">
        <v>1.4075</v>
      </c>
      <c r="E176" s="16">
        <f t="shared" si="1"/>
        <v>0</v>
      </c>
      <c r="F176" s="17"/>
    </row>
    <row r="177" spans="1:6" ht="15.75" customHeight="1">
      <c r="A177" s="14">
        <v>172</v>
      </c>
      <c r="B177" s="20"/>
      <c r="C177" s="15">
        <v>2.1915</v>
      </c>
      <c r="D177" s="15">
        <v>2.1915</v>
      </c>
      <c r="E177" s="16">
        <f t="shared" si="1"/>
        <v>0</v>
      </c>
      <c r="F177" s="17"/>
    </row>
    <row r="178" spans="1:6" ht="15.75" customHeight="1">
      <c r="A178" s="14">
        <v>173</v>
      </c>
      <c r="B178" s="20"/>
      <c r="C178" s="15">
        <v>3.7742</v>
      </c>
      <c r="D178" s="15">
        <v>3.7742</v>
      </c>
      <c r="E178" s="16">
        <f t="shared" si="1"/>
        <v>0</v>
      </c>
      <c r="F178" s="17"/>
    </row>
    <row r="179" spans="1:6" ht="15.75" customHeight="1">
      <c r="A179" s="14">
        <v>174</v>
      </c>
      <c r="B179" s="18" t="s">
        <v>10</v>
      </c>
      <c r="C179" s="15">
        <v>0</v>
      </c>
      <c r="D179" s="15">
        <v>0</v>
      </c>
      <c r="E179" s="16">
        <f t="shared" si="1"/>
        <v>0</v>
      </c>
      <c r="F179" s="17"/>
    </row>
    <row r="180" spans="1:6" ht="19.5" customHeight="1">
      <c r="A180" s="14">
        <v>175</v>
      </c>
      <c r="B180" s="18" t="s">
        <v>11</v>
      </c>
      <c r="C180" s="15">
        <v>0</v>
      </c>
      <c r="D180" s="15">
        <v>0.0161</v>
      </c>
      <c r="E180" s="16">
        <f>D180-C180+0.0526</f>
        <v>0.0687</v>
      </c>
      <c r="F180" s="17"/>
    </row>
    <row r="181" spans="1:6" ht="15.75" customHeight="1">
      <c r="A181" s="14">
        <v>176</v>
      </c>
      <c r="B181" s="18" t="s">
        <v>12</v>
      </c>
      <c r="C181" s="15">
        <v>0</v>
      </c>
      <c r="D181" s="15">
        <v>0</v>
      </c>
      <c r="E181" s="16">
        <f aca="true" t="shared" si="2" ref="E181:E182">D181-C181</f>
        <v>0</v>
      </c>
      <c r="F181" s="17"/>
    </row>
    <row r="182" spans="1:6" ht="15.75" customHeight="1">
      <c r="A182" s="14">
        <v>177</v>
      </c>
      <c r="B182" s="18" t="s">
        <v>13</v>
      </c>
      <c r="C182" s="15">
        <v>0</v>
      </c>
      <c r="D182" s="15">
        <v>0.027700000000000002</v>
      </c>
      <c r="E182" s="16">
        <f t="shared" si="2"/>
        <v>0.027700000000000002</v>
      </c>
      <c r="F182" s="17"/>
    </row>
    <row r="183" spans="1:6" ht="19.5" customHeight="1">
      <c r="A183" s="14">
        <v>178</v>
      </c>
      <c r="B183" s="18" t="s">
        <v>14</v>
      </c>
      <c r="C183" s="15">
        <v>0</v>
      </c>
      <c r="D183" s="15">
        <v>0.1236</v>
      </c>
      <c r="E183" s="16">
        <f>D183-C183+0.155</f>
        <v>0.2786</v>
      </c>
      <c r="F183" s="17"/>
    </row>
    <row r="184" spans="1:6" ht="15.75" customHeight="1">
      <c r="A184" s="14">
        <v>179</v>
      </c>
      <c r="B184" s="20"/>
      <c r="C184" s="15">
        <v>1.5038</v>
      </c>
      <c r="D184" s="15">
        <v>1.7563</v>
      </c>
      <c r="E184" s="16">
        <f aca="true" t="shared" si="3" ref="E184:E185">D184-C184</f>
        <v>0.25249999999999995</v>
      </c>
      <c r="F184" s="17"/>
    </row>
    <row r="185" spans="1:6" ht="15.75" customHeight="1">
      <c r="A185" s="14">
        <v>180</v>
      </c>
      <c r="B185" s="20"/>
      <c r="C185" s="15">
        <v>4.2013</v>
      </c>
      <c r="D185" s="15">
        <v>4.8029</v>
      </c>
      <c r="E185" s="16">
        <f t="shared" si="3"/>
        <v>0.6016000000000004</v>
      </c>
      <c r="F185" s="17"/>
    </row>
    <row r="186" spans="1:6" ht="19.5" customHeight="1">
      <c r="A186" s="14">
        <v>181</v>
      </c>
      <c r="B186" s="18" t="s">
        <v>15</v>
      </c>
      <c r="C186" s="15">
        <v>0</v>
      </c>
      <c r="D186" s="15">
        <v>0.19740000000000002</v>
      </c>
      <c r="E186" s="16">
        <f>D186-C186+0.4313</f>
        <v>0.6287</v>
      </c>
      <c r="F186" s="17"/>
    </row>
    <row r="187" spans="1:6" ht="15.75" customHeight="1">
      <c r="A187" s="14">
        <v>182</v>
      </c>
      <c r="B187" s="18" t="s">
        <v>16</v>
      </c>
      <c r="C187" s="15">
        <v>0</v>
      </c>
      <c r="D187" s="15">
        <v>0</v>
      </c>
      <c r="E187" s="16">
        <f aca="true" t="shared" si="4" ref="E187:E191">D187-C187</f>
        <v>0</v>
      </c>
      <c r="F187" s="17"/>
    </row>
    <row r="188" spans="1:6" ht="15.75" customHeight="1">
      <c r="A188" s="14">
        <v>183</v>
      </c>
      <c r="B188" s="18" t="s">
        <v>17</v>
      </c>
      <c r="C188" s="15">
        <v>0</v>
      </c>
      <c r="D188" s="15">
        <v>0</v>
      </c>
      <c r="E188" s="16">
        <f t="shared" si="4"/>
        <v>0</v>
      </c>
      <c r="F188" s="17"/>
    </row>
    <row r="189" spans="1:6" ht="15.75" customHeight="1">
      <c r="A189" s="14">
        <v>184</v>
      </c>
      <c r="B189" s="18" t="s">
        <v>18</v>
      </c>
      <c r="C189" s="15">
        <v>0</v>
      </c>
      <c r="D189" s="15">
        <v>0</v>
      </c>
      <c r="E189" s="16">
        <f t="shared" si="4"/>
        <v>0</v>
      </c>
      <c r="F189" s="17"/>
    </row>
    <row r="190" spans="1:6" ht="15.75" customHeight="1">
      <c r="A190" s="14">
        <v>185</v>
      </c>
      <c r="B190" s="18" t="s">
        <v>19</v>
      </c>
      <c r="C190" s="15">
        <v>0</v>
      </c>
      <c r="D190" s="15">
        <v>0</v>
      </c>
      <c r="E190" s="16">
        <f t="shared" si="4"/>
        <v>0</v>
      </c>
      <c r="F190" s="17"/>
    </row>
    <row r="191" spans="1:6" ht="15.75" customHeight="1">
      <c r="A191" s="14">
        <v>186</v>
      </c>
      <c r="B191" s="18" t="s">
        <v>20</v>
      </c>
      <c r="C191" s="15">
        <v>0</v>
      </c>
      <c r="D191" s="15">
        <v>0</v>
      </c>
      <c r="E191" s="16">
        <f t="shared" si="4"/>
        <v>0</v>
      </c>
      <c r="F191" s="17"/>
    </row>
    <row r="192" spans="1:6" ht="19.5" customHeight="1">
      <c r="A192" s="14">
        <v>187</v>
      </c>
      <c r="B192" s="18" t="s">
        <v>21</v>
      </c>
      <c r="C192" s="15">
        <v>0</v>
      </c>
      <c r="D192" s="15">
        <v>0.021500000000000002</v>
      </c>
      <c r="E192" s="16">
        <f>D192-C192+0.0553</f>
        <v>0.07680000000000001</v>
      </c>
      <c r="F192" s="17"/>
    </row>
    <row r="193" spans="1:6" ht="19.5" customHeight="1">
      <c r="A193" s="14">
        <v>188</v>
      </c>
      <c r="B193" s="18" t="s">
        <v>22</v>
      </c>
      <c r="C193" s="15">
        <v>0</v>
      </c>
      <c r="D193" s="15">
        <v>0</v>
      </c>
      <c r="E193" s="16">
        <f>D193-C193+0.0048</f>
        <v>0.0048000000000000004</v>
      </c>
      <c r="F193" s="17"/>
    </row>
    <row r="194" spans="1:6" ht="19.5" customHeight="1">
      <c r="A194" s="14">
        <v>189</v>
      </c>
      <c r="B194" s="18" t="s">
        <v>23</v>
      </c>
      <c r="C194" s="15">
        <v>0</v>
      </c>
      <c r="D194" s="15">
        <v>0.1296</v>
      </c>
      <c r="E194" s="16">
        <f>D194-C194+0.2211</f>
        <v>0.3507</v>
      </c>
      <c r="F194" s="17"/>
    </row>
    <row r="195" spans="1:6" ht="19.5" customHeight="1">
      <c r="A195" s="14">
        <v>190</v>
      </c>
      <c r="B195" s="18" t="s">
        <v>24</v>
      </c>
      <c r="C195" s="15">
        <v>0</v>
      </c>
      <c r="D195" s="15">
        <v>0.1003</v>
      </c>
      <c r="E195" s="16">
        <f>D195-C195+0.1827</f>
        <v>0.28300000000000003</v>
      </c>
      <c r="F195" s="17"/>
    </row>
    <row r="196" spans="1:6" ht="19.5" customHeight="1">
      <c r="A196" s="14">
        <v>191</v>
      </c>
      <c r="B196" s="18" t="s">
        <v>25</v>
      </c>
      <c r="C196" s="15">
        <v>0</v>
      </c>
      <c r="D196" s="15">
        <v>0</v>
      </c>
      <c r="E196" s="16">
        <f>D196-C196+0.0039</f>
        <v>0.0039000000000000003</v>
      </c>
      <c r="F196" s="17"/>
    </row>
    <row r="197" spans="1:6" ht="19.5" customHeight="1">
      <c r="A197" s="14">
        <v>192</v>
      </c>
      <c r="B197" s="18" t="s">
        <v>26</v>
      </c>
      <c r="C197" s="15">
        <v>0</v>
      </c>
      <c r="D197" s="15">
        <v>0.0083</v>
      </c>
      <c r="E197" s="16">
        <f>D197-C197+0.0016</f>
        <v>0.0099</v>
      </c>
      <c r="F197" s="17"/>
    </row>
    <row r="198" spans="1:6" ht="19.5" customHeight="1">
      <c r="A198" s="14">
        <v>193</v>
      </c>
      <c r="B198" s="18" t="s">
        <v>27</v>
      </c>
      <c r="C198" s="15">
        <v>0</v>
      </c>
      <c r="D198" s="15">
        <v>0</v>
      </c>
      <c r="E198" s="16">
        <f>D198-C198+0.3967</f>
        <v>0.3967</v>
      </c>
      <c r="F198" s="17"/>
    </row>
    <row r="199" spans="1:6" ht="19.5" customHeight="1">
      <c r="A199" s="14">
        <v>194</v>
      </c>
      <c r="B199" s="18" t="s">
        <v>28</v>
      </c>
      <c r="C199" s="15">
        <v>0</v>
      </c>
      <c r="D199" s="15">
        <v>0.2101</v>
      </c>
      <c r="E199" s="16">
        <f>D199-C199+0.4542</f>
        <v>0.6643000000000001</v>
      </c>
      <c r="F199" s="17"/>
    </row>
    <row r="200" spans="1:6" ht="19.5" customHeight="1">
      <c r="A200" s="14">
        <v>195</v>
      </c>
      <c r="B200" s="18" t="s">
        <v>29</v>
      </c>
      <c r="C200" s="15">
        <v>0</v>
      </c>
      <c r="D200" s="15">
        <v>0.2308</v>
      </c>
      <c r="E200" s="16">
        <f>D200-C200+0.4942</f>
        <v>0.7250000000000001</v>
      </c>
      <c r="F200" s="17"/>
    </row>
    <row r="201" spans="1:6" ht="15.75" customHeight="1">
      <c r="A201" s="14">
        <v>196</v>
      </c>
      <c r="B201" s="20"/>
      <c r="C201" s="15">
        <v>0.0756</v>
      </c>
      <c r="D201" s="15">
        <v>0.0756</v>
      </c>
      <c r="E201" s="16">
        <f aca="true" t="shared" si="5" ref="E201:E202">D201-C201</f>
        <v>0</v>
      </c>
      <c r="F201" s="17"/>
    </row>
    <row r="202" spans="1:6" ht="15.75" customHeight="1">
      <c r="A202" s="14">
        <v>197</v>
      </c>
      <c r="B202" s="18" t="s">
        <v>30</v>
      </c>
      <c r="C202" s="15">
        <v>0</v>
      </c>
      <c r="D202" s="15">
        <v>0</v>
      </c>
      <c r="E202" s="16">
        <f t="shared" si="5"/>
        <v>0</v>
      </c>
      <c r="F202" s="17"/>
    </row>
    <row r="203" spans="1:6" ht="19.5" customHeight="1">
      <c r="A203" s="14">
        <v>198</v>
      </c>
      <c r="B203" s="18" t="s">
        <v>31</v>
      </c>
      <c r="C203" s="15">
        <v>0</v>
      </c>
      <c r="D203" s="15">
        <v>0.0771</v>
      </c>
      <c r="E203" s="16">
        <f>D203-C203+0.7254</f>
        <v>0.8025</v>
      </c>
      <c r="F203" s="17"/>
    </row>
    <row r="204" spans="1:6" ht="19.5" customHeight="1">
      <c r="A204" s="14">
        <v>199</v>
      </c>
      <c r="B204" s="18" t="s">
        <v>32</v>
      </c>
      <c r="C204" s="15">
        <v>0</v>
      </c>
      <c r="D204" s="15">
        <v>0</v>
      </c>
      <c r="E204" s="16">
        <f>D204-C204+0.0961</f>
        <v>0.0961</v>
      </c>
      <c r="F204" s="17"/>
    </row>
    <row r="205" spans="1:6" ht="15.75" customHeight="1">
      <c r="A205" s="14">
        <v>200</v>
      </c>
      <c r="B205" s="18" t="s">
        <v>33</v>
      </c>
      <c r="C205" s="15">
        <v>0</v>
      </c>
      <c r="D205" s="15">
        <v>0</v>
      </c>
      <c r="E205" s="16">
        <f>D205-C205</f>
        <v>0</v>
      </c>
      <c r="F205" s="17"/>
    </row>
    <row r="206" spans="1:6" ht="19.5" customHeight="1">
      <c r="A206" s="14">
        <v>201</v>
      </c>
      <c r="B206" s="18" t="s">
        <v>34</v>
      </c>
      <c r="C206" s="15">
        <v>0</v>
      </c>
      <c r="D206" s="15">
        <v>0.1744</v>
      </c>
      <c r="E206" s="16">
        <f>D206-C206+0.6262</f>
        <v>0.8006</v>
      </c>
      <c r="F206" s="17"/>
    </row>
    <row r="207" spans="1:6" ht="15.75" customHeight="1">
      <c r="A207" s="14">
        <v>202</v>
      </c>
      <c r="B207" s="18" t="s">
        <v>35</v>
      </c>
      <c r="C207" s="15">
        <v>0</v>
      </c>
      <c r="D207" s="15">
        <v>0</v>
      </c>
      <c r="E207" s="16">
        <f aca="true" t="shared" si="6" ref="E207:E209">D207-C207</f>
        <v>0</v>
      </c>
      <c r="F207" s="17"/>
    </row>
    <row r="208" spans="1:6" ht="15.75" customHeight="1">
      <c r="A208" s="14">
        <v>203</v>
      </c>
      <c r="B208" s="21"/>
      <c r="C208" s="15">
        <v>0.19790000000000002</v>
      </c>
      <c r="D208" s="15">
        <v>0.19790000000000002</v>
      </c>
      <c r="E208" s="16">
        <f t="shared" si="6"/>
        <v>0</v>
      </c>
      <c r="F208" s="17"/>
    </row>
    <row r="209" spans="1:6" ht="15.75" customHeight="1">
      <c r="A209" s="14">
        <v>204</v>
      </c>
      <c r="B209" s="18" t="s">
        <v>36</v>
      </c>
      <c r="C209" s="15">
        <v>0</v>
      </c>
      <c r="D209" s="15">
        <v>0</v>
      </c>
      <c r="E209" s="16">
        <f t="shared" si="6"/>
        <v>0</v>
      </c>
      <c r="F209" s="17"/>
    </row>
    <row r="210" spans="1:6" ht="19.5" customHeight="1">
      <c r="A210" s="14">
        <v>205</v>
      </c>
      <c r="B210" s="18" t="s">
        <v>37</v>
      </c>
      <c r="C210" s="15">
        <v>0</v>
      </c>
      <c r="D210" s="15">
        <v>0.038900000000000004</v>
      </c>
      <c r="E210" s="16">
        <f>D210-C210+0.2252</f>
        <v>0.2641</v>
      </c>
      <c r="F210" s="17"/>
    </row>
    <row r="211" spans="1:6" ht="15.75" customHeight="1">
      <c r="A211" s="14">
        <v>206</v>
      </c>
      <c r="B211" s="18" t="s">
        <v>38</v>
      </c>
      <c r="C211" s="15">
        <v>0</v>
      </c>
      <c r="D211" s="15">
        <v>0</v>
      </c>
      <c r="E211" s="16">
        <f>D211-C211</f>
        <v>0</v>
      </c>
      <c r="F211" s="17"/>
    </row>
    <row r="212" spans="1:6" ht="19.5" customHeight="1">
      <c r="A212" s="14">
        <v>207</v>
      </c>
      <c r="B212" s="18" t="s">
        <v>39</v>
      </c>
      <c r="C212" s="15">
        <v>0</v>
      </c>
      <c r="D212" s="15">
        <v>0.0458</v>
      </c>
      <c r="E212" s="16">
        <f>D212-C212+0.7946</f>
        <v>0.8404</v>
      </c>
      <c r="F212" s="17"/>
    </row>
    <row r="213" spans="1:6" ht="19.5" customHeight="1">
      <c r="A213" s="14">
        <v>208</v>
      </c>
      <c r="B213" s="18" t="s">
        <v>40</v>
      </c>
      <c r="C213" s="15">
        <v>0</v>
      </c>
      <c r="D213" s="15">
        <v>0.0198</v>
      </c>
      <c r="E213" s="16">
        <f>D213-C213+0.1357</f>
        <v>0.15550000000000003</v>
      </c>
      <c r="F213" s="17"/>
    </row>
    <row r="214" spans="1:6" ht="19.5" customHeight="1">
      <c r="A214" s="14">
        <v>209</v>
      </c>
      <c r="B214" s="18" t="s">
        <v>41</v>
      </c>
      <c r="C214" s="15">
        <v>0</v>
      </c>
      <c r="D214" s="15">
        <v>0.22640000000000002</v>
      </c>
      <c r="E214" s="16">
        <f>D214-C214+0.4382</f>
        <v>0.6646000000000001</v>
      </c>
      <c r="F214" s="17"/>
    </row>
    <row r="215" spans="1:6" ht="19.5" customHeight="1">
      <c r="A215" s="14">
        <v>210</v>
      </c>
      <c r="B215" s="18" t="s">
        <v>42</v>
      </c>
      <c r="C215" s="15">
        <v>0</v>
      </c>
      <c r="D215" s="15">
        <v>0</v>
      </c>
      <c r="E215" s="16">
        <f>D215-C215+0.1304</f>
        <v>0.13040000000000002</v>
      </c>
      <c r="F215" s="17"/>
    </row>
    <row r="216" spans="1:6" ht="19.5" customHeight="1">
      <c r="A216" s="14">
        <v>211</v>
      </c>
      <c r="B216" s="18" t="s">
        <v>43</v>
      </c>
      <c r="C216" s="15">
        <v>0</v>
      </c>
      <c r="D216" s="15">
        <v>0.079</v>
      </c>
      <c r="E216" s="16">
        <f>D216-C216+0.0223</f>
        <v>0.1013</v>
      </c>
      <c r="F216" s="17"/>
    </row>
    <row r="217" spans="1:6" ht="19.5" customHeight="1">
      <c r="A217" s="14">
        <v>212</v>
      </c>
      <c r="B217" s="18" t="s">
        <v>44</v>
      </c>
      <c r="C217" s="15">
        <v>0</v>
      </c>
      <c r="D217" s="15">
        <v>0.0298</v>
      </c>
      <c r="E217" s="16">
        <f>D217-C217+0.0332</f>
        <v>0.063</v>
      </c>
      <c r="F217" s="17"/>
    </row>
    <row r="218" spans="1:6" ht="19.5" customHeight="1">
      <c r="A218" s="14">
        <v>213</v>
      </c>
      <c r="B218" s="18" t="s">
        <v>45</v>
      </c>
      <c r="C218" s="15">
        <v>0</v>
      </c>
      <c r="D218" s="15">
        <v>0.1018</v>
      </c>
      <c r="E218" s="16">
        <f>D218-C218+0.3558</f>
        <v>0.4576</v>
      </c>
      <c r="F218" s="17"/>
    </row>
    <row r="219" spans="1:6" ht="15.75" customHeight="1">
      <c r="A219" s="14">
        <v>214</v>
      </c>
      <c r="B219" s="18" t="s">
        <v>46</v>
      </c>
      <c r="C219" s="15">
        <v>0</v>
      </c>
      <c r="D219" s="15">
        <v>0</v>
      </c>
      <c r="E219" s="16">
        <f>D219-C219</f>
        <v>0</v>
      </c>
      <c r="F219" s="17"/>
    </row>
    <row r="220" spans="1:6" ht="19.5" customHeight="1">
      <c r="A220" s="14">
        <v>215</v>
      </c>
      <c r="B220" s="18" t="s">
        <v>47</v>
      </c>
      <c r="C220" s="15">
        <v>0</v>
      </c>
      <c r="D220" s="15">
        <v>0</v>
      </c>
      <c r="E220" s="16">
        <f>D220-C220+0.7295</f>
        <v>0.7295</v>
      </c>
      <c r="F220" s="17"/>
    </row>
    <row r="221" spans="1:6" ht="15.75" customHeight="1">
      <c r="A221" s="14">
        <v>216</v>
      </c>
      <c r="B221" s="18" t="s">
        <v>48</v>
      </c>
      <c r="C221" s="15">
        <v>0</v>
      </c>
      <c r="D221" s="15">
        <v>0</v>
      </c>
      <c r="E221" s="16">
        <f aca="true" t="shared" si="7" ref="E221:E222">D221-C221</f>
        <v>0</v>
      </c>
      <c r="F221" s="17"/>
    </row>
    <row r="222" spans="1:6" ht="15.75" customHeight="1">
      <c r="A222" s="14">
        <v>217</v>
      </c>
      <c r="B222" s="18" t="s">
        <v>49</v>
      </c>
      <c r="C222" s="15">
        <v>0</v>
      </c>
      <c r="D222" s="15">
        <v>0</v>
      </c>
      <c r="E222" s="16">
        <f t="shared" si="7"/>
        <v>0</v>
      </c>
      <c r="F222" s="17"/>
    </row>
    <row r="223" spans="1:6" ht="19.5" customHeight="1">
      <c r="A223" s="14">
        <v>218</v>
      </c>
      <c r="B223" s="18" t="s">
        <v>50</v>
      </c>
      <c r="C223" s="15">
        <v>0</v>
      </c>
      <c r="D223" s="15">
        <v>0.0505</v>
      </c>
      <c r="E223" s="16">
        <f>D223-C223+0.2972</f>
        <v>0.3477</v>
      </c>
      <c r="F223" s="17"/>
    </row>
    <row r="224" spans="1:6" ht="19.5" customHeight="1">
      <c r="A224" s="14">
        <v>219</v>
      </c>
      <c r="B224" s="18" t="s">
        <v>51</v>
      </c>
      <c r="C224" s="15">
        <v>0</v>
      </c>
      <c r="D224" s="15">
        <v>0</v>
      </c>
      <c r="E224" s="16">
        <f>D224-C224+0.0001</f>
        <v>0.0001</v>
      </c>
      <c r="F224" s="17"/>
    </row>
    <row r="225" spans="1:6" ht="19.5" customHeight="1">
      <c r="A225" s="14">
        <v>220</v>
      </c>
      <c r="B225" s="18" t="s">
        <v>52</v>
      </c>
      <c r="C225" s="15">
        <v>0</v>
      </c>
      <c r="D225" s="15">
        <v>0</v>
      </c>
      <c r="E225" s="16">
        <f>D225-C225+0.0523</f>
        <v>0.0523</v>
      </c>
      <c r="F225" s="17"/>
    </row>
    <row r="226" spans="1:6" ht="19.5" customHeight="1">
      <c r="A226" s="14">
        <v>221</v>
      </c>
      <c r="B226" s="18" t="s">
        <v>53</v>
      </c>
      <c r="C226" s="15">
        <v>0</v>
      </c>
      <c r="D226" s="15">
        <v>0.12440000000000001</v>
      </c>
      <c r="E226" s="16">
        <f>D226-C226+0.1336</f>
        <v>0.258</v>
      </c>
      <c r="F226" s="17"/>
    </row>
    <row r="227" spans="1:6" ht="15.75" customHeight="1">
      <c r="A227" s="14">
        <v>222</v>
      </c>
      <c r="B227" s="18" t="s">
        <v>54</v>
      </c>
      <c r="C227" s="15">
        <v>0</v>
      </c>
      <c r="D227" s="15">
        <v>0</v>
      </c>
      <c r="E227" s="16">
        <f>D227-C227</f>
        <v>0</v>
      </c>
      <c r="F227" s="17"/>
    </row>
    <row r="228" spans="1:6" ht="19.5" customHeight="1">
      <c r="A228" s="14">
        <v>223</v>
      </c>
      <c r="B228" s="18" t="s">
        <v>55</v>
      </c>
      <c r="C228" s="15">
        <v>0</v>
      </c>
      <c r="D228" s="15">
        <v>0</v>
      </c>
      <c r="E228" s="16">
        <f>D228-C228+0.1022</f>
        <v>0.1022</v>
      </c>
      <c r="F228" s="17"/>
    </row>
    <row r="229" spans="1:6" ht="19.5" customHeight="1">
      <c r="A229" s="14">
        <v>224</v>
      </c>
      <c r="B229" s="18" t="s">
        <v>56</v>
      </c>
      <c r="C229" s="15">
        <v>0</v>
      </c>
      <c r="D229" s="15">
        <v>0</v>
      </c>
      <c r="E229" s="16">
        <f>D229-C229</f>
        <v>0</v>
      </c>
      <c r="F229" s="17"/>
    </row>
    <row r="230" spans="1:6" ht="19.5" customHeight="1">
      <c r="A230" s="14">
        <v>225</v>
      </c>
      <c r="B230" s="18" t="s">
        <v>57</v>
      </c>
      <c r="C230" s="15">
        <v>0</v>
      </c>
      <c r="D230" s="15">
        <v>0</v>
      </c>
      <c r="E230" s="16">
        <f>D230-C230+0.0179</f>
        <v>0.0179</v>
      </c>
      <c r="F230" s="17"/>
    </row>
    <row r="231" spans="1:6" ht="19.5" customHeight="1">
      <c r="A231" s="14">
        <v>226</v>
      </c>
      <c r="B231" s="18" t="s">
        <v>58</v>
      </c>
      <c r="C231" s="15">
        <v>0</v>
      </c>
      <c r="D231" s="15">
        <v>0</v>
      </c>
      <c r="E231" s="16">
        <f>D231-C231+0.0003</f>
        <v>0.00030000000000000003</v>
      </c>
      <c r="F231" s="17"/>
    </row>
    <row r="232" spans="1:6" ht="19.5" customHeight="1">
      <c r="A232" s="14">
        <v>227</v>
      </c>
      <c r="B232" s="18" t="s">
        <v>59</v>
      </c>
      <c r="C232" s="15">
        <v>0</v>
      </c>
      <c r="D232" s="15">
        <v>0.1477</v>
      </c>
      <c r="E232" s="16">
        <f>D232-C232+0.2017</f>
        <v>0.34940000000000004</v>
      </c>
      <c r="F232" s="17"/>
    </row>
    <row r="233" spans="1:6" ht="19.5" customHeight="1">
      <c r="A233" s="14">
        <v>228</v>
      </c>
      <c r="B233" s="18" t="s">
        <v>60</v>
      </c>
      <c r="C233" s="15">
        <v>0</v>
      </c>
      <c r="D233" s="15">
        <v>0.1373</v>
      </c>
      <c r="E233" s="16">
        <f>D233-C233+0.2274</f>
        <v>0.3647</v>
      </c>
      <c r="F233" s="17"/>
    </row>
    <row r="234" spans="1:6" ht="19.5" customHeight="1">
      <c r="A234" s="14">
        <v>229</v>
      </c>
      <c r="B234" s="18" t="s">
        <v>61</v>
      </c>
      <c r="C234" s="15">
        <v>0</v>
      </c>
      <c r="D234" s="15">
        <v>0.0697</v>
      </c>
      <c r="E234" s="16">
        <f>D234-C234+0.0671</f>
        <v>0.1368</v>
      </c>
      <c r="F234" s="17"/>
    </row>
    <row r="235" spans="1:6" ht="19.5" customHeight="1">
      <c r="A235" s="14">
        <v>230</v>
      </c>
      <c r="B235" s="18" t="s">
        <v>62</v>
      </c>
      <c r="C235" s="15">
        <v>0</v>
      </c>
      <c r="D235" s="15">
        <v>0.191</v>
      </c>
      <c r="E235" s="16">
        <f>D235-C235+0.3379</f>
        <v>0.5289</v>
      </c>
      <c r="F235" s="17"/>
    </row>
    <row r="236" spans="1:6" ht="15.75" customHeight="1">
      <c r="A236" s="14">
        <v>231</v>
      </c>
      <c r="B236" s="18" t="s">
        <v>63</v>
      </c>
      <c r="C236" s="15">
        <v>0</v>
      </c>
      <c r="D236" s="15">
        <v>0</v>
      </c>
      <c r="E236" s="16">
        <f>D236-C236</f>
        <v>0</v>
      </c>
      <c r="F236" s="17"/>
    </row>
    <row r="237" spans="1:6" ht="19.5" customHeight="1">
      <c r="A237" s="14">
        <v>232</v>
      </c>
      <c r="B237" s="18" t="s">
        <v>64</v>
      </c>
      <c r="C237" s="15">
        <v>0</v>
      </c>
      <c r="D237" s="15">
        <v>0.0722</v>
      </c>
      <c r="E237" s="16">
        <f>D237-C237+0.1114</f>
        <v>0.18359999999999999</v>
      </c>
      <c r="F237" s="17"/>
    </row>
    <row r="238" spans="1:6" ht="19.5" customHeight="1">
      <c r="A238" s="14">
        <v>233</v>
      </c>
      <c r="B238" s="18" t="s">
        <v>65</v>
      </c>
      <c r="C238" s="15">
        <v>0</v>
      </c>
      <c r="D238" s="15">
        <v>0.1577</v>
      </c>
      <c r="E238" s="16">
        <f>D238-C238+0.9055</f>
        <v>1.0632000000000001</v>
      </c>
      <c r="F238" s="17"/>
    </row>
    <row r="239" spans="1:6" ht="19.5" customHeight="1">
      <c r="A239" s="14">
        <v>234</v>
      </c>
      <c r="B239" s="18" t="s">
        <v>66</v>
      </c>
      <c r="C239" s="15">
        <v>0</v>
      </c>
      <c r="D239" s="15">
        <v>0.13390000000000002</v>
      </c>
      <c r="E239" s="16">
        <f>D239-C239+0.3127</f>
        <v>0.44660000000000005</v>
      </c>
      <c r="F239" s="17"/>
    </row>
    <row r="240" spans="1:6" ht="19.5" customHeight="1">
      <c r="A240" s="14">
        <v>235</v>
      </c>
      <c r="B240" s="18" t="s">
        <v>67</v>
      </c>
      <c r="C240" s="15">
        <v>0</v>
      </c>
      <c r="D240" s="15">
        <v>0.2228</v>
      </c>
      <c r="E240" s="16">
        <f>D240-C240+0.1678</f>
        <v>0.3906</v>
      </c>
      <c r="F240" s="17"/>
    </row>
    <row r="241" spans="1:6" ht="19.5" customHeight="1">
      <c r="A241" s="14" t="s">
        <v>68</v>
      </c>
      <c r="B241" s="18" t="s">
        <v>69</v>
      </c>
      <c r="C241" s="15">
        <v>0</v>
      </c>
      <c r="D241" s="15">
        <v>0.22360000000000002</v>
      </c>
      <c r="E241" s="16">
        <f>D241-C241+0.3991</f>
        <v>0.6227</v>
      </c>
      <c r="F241" s="17"/>
    </row>
    <row r="242" spans="1:6" ht="15.75" customHeight="1">
      <c r="A242" s="22" t="s">
        <v>70</v>
      </c>
      <c r="B242" s="22"/>
      <c r="C242" s="22"/>
      <c r="D242" s="22"/>
      <c r="E242" s="23">
        <v>119.962</v>
      </c>
      <c r="F242" s="23"/>
    </row>
    <row r="243" spans="1:6" ht="15.75" customHeight="1">
      <c r="A243" s="24" t="s">
        <v>71</v>
      </c>
      <c r="B243" s="24"/>
      <c r="C243" s="25">
        <v>0</v>
      </c>
      <c r="D243" s="25"/>
      <c r="E243" s="26">
        <v>63.9724</v>
      </c>
      <c r="F243" s="26"/>
    </row>
    <row r="244" spans="1:6" ht="16.5" customHeight="1">
      <c r="A244" s="24" t="s">
        <v>72</v>
      </c>
      <c r="B244" s="24"/>
      <c r="C244" s="25"/>
      <c r="D244" s="25"/>
      <c r="E244" s="26">
        <v>1.461</v>
      </c>
      <c r="F244" s="26"/>
    </row>
    <row r="245" spans="1:6" ht="15.75" customHeight="1">
      <c r="A245" s="22" t="s">
        <v>73</v>
      </c>
      <c r="B245" s="22"/>
      <c r="C245" s="22"/>
      <c r="D245" s="22"/>
      <c r="E245" s="23">
        <f>E242-E243-E244</f>
        <v>54.528600000000004</v>
      </c>
      <c r="F245" s="23"/>
    </row>
    <row r="246" spans="1:6" ht="15.75" customHeight="1">
      <c r="A246" s="22" t="s">
        <v>74</v>
      </c>
      <c r="B246" s="22"/>
      <c r="C246" s="22"/>
      <c r="D246" s="22"/>
      <c r="E246" s="27">
        <f>E245/10517</f>
        <v>0.00518480555291433</v>
      </c>
      <c r="F246" s="27"/>
    </row>
  </sheetData>
  <sheetProtection selectLockedCells="1" selectUnlockedCells="1"/>
  <mergeCells count="14">
    <mergeCell ref="A1:F1"/>
    <mergeCell ref="A2:A5"/>
    <mergeCell ref="C2:F2"/>
    <mergeCell ref="E3:E5"/>
    <mergeCell ref="F3:F5"/>
    <mergeCell ref="B5:B6"/>
    <mergeCell ref="A242:D242"/>
    <mergeCell ref="E242:F242"/>
    <mergeCell ref="E243:F243"/>
    <mergeCell ref="E244:F244"/>
    <mergeCell ref="A245:D245"/>
    <mergeCell ref="E245:F245"/>
    <mergeCell ref="A246:D246"/>
    <mergeCell ref="E246:F246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2020-04-24T11:42:05Z</dcterms:modified>
  <cp:category/>
  <cp:version/>
  <cp:contentType/>
  <cp:contentStatus/>
  <cp:revision>3</cp:revision>
</cp:coreProperties>
</file>