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40" windowHeight="99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<sst xmlns="http://schemas.openxmlformats.org/spreadsheetml/2006/main" count="99" uniqueCount="20">
  <si>
    <t>Разница:</t>
  </si>
  <si>
    <t>G4</t>
  </si>
  <si>
    <t>D4</t>
  </si>
  <si>
    <t>K4</t>
  </si>
  <si>
    <t>MES4</t>
  </si>
  <si>
    <t>GOD4</t>
  </si>
  <si>
    <t>Директор</t>
  </si>
  <si>
    <t>Шарапов О.Н.</t>
  </si>
  <si>
    <t>Si</t>
  </si>
  <si>
    <t>Vi*</t>
  </si>
  <si>
    <t>Vои*</t>
  </si>
  <si>
    <t>RAZ4</t>
  </si>
  <si>
    <t>PRIM</t>
  </si>
  <si>
    <t>Гка</t>
  </si>
  <si>
    <t>Итого по ОДПУ:</t>
  </si>
  <si>
    <t>Факт.потр.:</t>
  </si>
  <si>
    <t>Об.площ.:</t>
  </si>
  <si>
    <t>кв.м</t>
  </si>
  <si>
    <t>ИПУ</t>
  </si>
  <si>
    <t>Адрес МКД: ул. Дзержинского, д.10, расчетный период с 26.03.2020 по 26.04.2020г.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</si>
</sst>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00"/>
    <numFmt numFmtId="166" formatCode="0.00000000000"/>
    <numFmt numFmtId="167" formatCode="0.00000000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 horizontal="left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52" applyFont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 vertical="center"/>
    </xf>
    <xf numFmtId="0" fontId="5" fillId="0" borderId="10" xfId="52" applyFont="1" applyFill="1" applyBorder="1" applyAlignment="1">
      <alignment horizontal="center" vertical="center"/>
      <protection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2" fillId="33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4" fontId="3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0" xfId="52" applyFont="1">
      <alignment horizontal="left"/>
      <protection/>
    </xf>
    <xf numFmtId="164" fontId="0" fillId="0" borderId="10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tabSelected="1" zoomScalePageLayoutView="0" workbookViewId="0" topLeftCell="A1">
      <selection activeCell="P7" sqref="P7"/>
    </sheetView>
  </sheetViews>
  <sheetFormatPr defaultColWidth="8.8515625" defaultRowHeight="15"/>
  <cols>
    <col min="1" max="1" width="8.140625" style="1" customWidth="1"/>
    <col min="2" max="2" width="8.28125" style="1" customWidth="1"/>
    <col min="3" max="3" width="8.7109375" style="1" customWidth="1"/>
    <col min="4" max="4" width="8.28125" style="1" customWidth="1"/>
    <col min="5" max="5" width="8.8515625" style="1" customWidth="1"/>
    <col min="6" max="6" width="10.140625" style="1" customWidth="1"/>
    <col min="7" max="7" width="10.28125" style="1" customWidth="1"/>
    <col min="8" max="8" width="10.140625" style="29" customWidth="1"/>
    <col min="9" max="9" width="14.28125" style="1" customWidth="1"/>
    <col min="10" max="10" width="11.140625" style="2" customWidth="1"/>
    <col min="11" max="11" width="9.28125" style="2" customWidth="1"/>
    <col min="12" max="12" width="8.8515625" style="1" customWidth="1"/>
    <col min="13" max="16384" width="8.8515625" style="1" customWidth="1"/>
  </cols>
  <sheetData>
    <row r="1" spans="1:13" ht="33.75" customHeight="1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2" ht="20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>
        <v>43916</v>
      </c>
      <c r="G2" s="4">
        <v>43947</v>
      </c>
      <c r="H2" s="26" t="s">
        <v>9</v>
      </c>
      <c r="I2" s="3" t="s">
        <v>10</v>
      </c>
      <c r="J2" s="3" t="s">
        <v>11</v>
      </c>
      <c r="K2" s="5" t="s">
        <v>8</v>
      </c>
      <c r="L2" s="5" t="s">
        <v>12</v>
      </c>
    </row>
    <row r="3" spans="1:12" ht="17.25" customHeight="1">
      <c r="A3" s="7">
        <v>5951</v>
      </c>
      <c r="B3" s="7">
        <v>10</v>
      </c>
      <c r="C3" s="7">
        <v>11</v>
      </c>
      <c r="D3" s="7">
        <v>4</v>
      </c>
      <c r="E3" s="7">
        <v>2020</v>
      </c>
      <c r="F3" s="8">
        <v>29813.7</v>
      </c>
      <c r="G3" s="8">
        <v>30784</v>
      </c>
      <c r="H3" s="12">
        <f>(G3-F3)*0.0008598</f>
        <v>0.8342639399999994</v>
      </c>
      <c r="I3" s="30">
        <f>$J$82*(K3/$J$85)</f>
        <v>0.05847211478629411</v>
      </c>
      <c r="J3" s="32">
        <f aca="true" t="shared" si="0" ref="J3:J66">H3+I3</f>
        <v>0.8927360547862935</v>
      </c>
      <c r="K3" s="11">
        <v>75.6</v>
      </c>
      <c r="L3" s="11" t="s">
        <v>18</v>
      </c>
    </row>
    <row r="4" spans="1:12" ht="14.25" customHeight="1">
      <c r="A4" s="7">
        <v>5951</v>
      </c>
      <c r="B4" s="7">
        <v>10</v>
      </c>
      <c r="C4" s="7">
        <v>21</v>
      </c>
      <c r="D4" s="7">
        <v>4</v>
      </c>
      <c r="E4" s="7">
        <v>2020</v>
      </c>
      <c r="F4" s="8">
        <v>29300.3</v>
      </c>
      <c r="G4" s="8">
        <v>29300.3</v>
      </c>
      <c r="H4" s="12">
        <f>(G4-F4)*0.0008598</f>
        <v>0</v>
      </c>
      <c r="I4" s="30">
        <f aca="true" t="shared" si="1" ref="I4:I67">$J$82*(K4/$J$85)</f>
        <v>0.0621072859436431</v>
      </c>
      <c r="J4" s="32">
        <f t="shared" si="0"/>
        <v>0.0621072859436431</v>
      </c>
      <c r="K4" s="11">
        <v>80.3</v>
      </c>
      <c r="L4" s="11" t="s">
        <v>18</v>
      </c>
    </row>
    <row r="5" spans="1:12" ht="14.25" customHeight="1">
      <c r="A5" s="7">
        <v>5951</v>
      </c>
      <c r="B5" s="7">
        <v>10</v>
      </c>
      <c r="C5" s="7">
        <v>31</v>
      </c>
      <c r="D5" s="7">
        <v>4</v>
      </c>
      <c r="E5" s="7">
        <v>2020</v>
      </c>
      <c r="F5" s="8">
        <v>42816.1</v>
      </c>
      <c r="G5" s="8">
        <v>42894.4</v>
      </c>
      <c r="H5" s="12">
        <f>(G5-F5)*0.0008598</f>
        <v>0.0673223400000025</v>
      </c>
      <c r="I5" s="30">
        <f t="shared" si="1"/>
        <v>0.05847211478629411</v>
      </c>
      <c r="J5" s="32">
        <f t="shared" si="0"/>
        <v>0.1257944547862966</v>
      </c>
      <c r="K5" s="11">
        <v>75.6</v>
      </c>
      <c r="L5" s="11" t="s">
        <v>18</v>
      </c>
    </row>
    <row r="6" spans="1:12" ht="14.25" customHeight="1">
      <c r="A6" s="7">
        <v>5951</v>
      </c>
      <c r="B6" s="7">
        <v>10</v>
      </c>
      <c r="C6" s="7">
        <v>41</v>
      </c>
      <c r="D6" s="7">
        <v>4</v>
      </c>
      <c r="E6" s="7">
        <v>2020</v>
      </c>
      <c r="F6" s="8">
        <v>2</v>
      </c>
      <c r="G6" s="8">
        <v>2</v>
      </c>
      <c r="H6" s="12">
        <f>G6-F6</f>
        <v>0</v>
      </c>
      <c r="I6" s="30">
        <f t="shared" si="1"/>
        <v>0.11006060759377849</v>
      </c>
      <c r="J6" s="32">
        <f t="shared" si="0"/>
        <v>0.11006060759377849</v>
      </c>
      <c r="K6" s="11">
        <v>142.3</v>
      </c>
      <c r="L6" s="11" t="s">
        <v>18</v>
      </c>
    </row>
    <row r="7" spans="1:12" ht="14.25" customHeight="1">
      <c r="A7" s="7">
        <v>5951</v>
      </c>
      <c r="B7" s="7">
        <v>10</v>
      </c>
      <c r="C7" s="7">
        <v>51</v>
      </c>
      <c r="D7" s="7">
        <v>4</v>
      </c>
      <c r="E7" s="7">
        <v>2020</v>
      </c>
      <c r="F7" s="8">
        <v>13897.9</v>
      </c>
      <c r="G7" s="8">
        <v>13897.9</v>
      </c>
      <c r="H7" s="12">
        <f>(G7-F7)*0.0008598</f>
        <v>0</v>
      </c>
      <c r="I7" s="30">
        <f t="shared" si="1"/>
        <v>0.06102446900315617</v>
      </c>
      <c r="J7" s="32">
        <f t="shared" si="0"/>
        <v>0.06102446900315617</v>
      </c>
      <c r="K7" s="11">
        <v>78.9</v>
      </c>
      <c r="L7" s="11" t="s">
        <v>18</v>
      </c>
    </row>
    <row r="8" spans="1:12" ht="14.25" customHeight="1">
      <c r="A8" s="7">
        <v>5951</v>
      </c>
      <c r="B8" s="7">
        <v>10</v>
      </c>
      <c r="C8" s="7">
        <v>61</v>
      </c>
      <c r="D8" s="7">
        <v>4</v>
      </c>
      <c r="E8" s="7">
        <v>2020</v>
      </c>
      <c r="F8" s="8">
        <v>0.2</v>
      </c>
      <c r="G8" s="8">
        <v>0.2</v>
      </c>
      <c r="H8" s="12">
        <f>G8-F8</f>
        <v>0</v>
      </c>
      <c r="I8" s="30">
        <f t="shared" si="1"/>
        <v>0.11346374654959453</v>
      </c>
      <c r="J8" s="32">
        <f t="shared" si="0"/>
        <v>0.11346374654959453</v>
      </c>
      <c r="K8" s="11">
        <v>146.7</v>
      </c>
      <c r="L8" s="11" t="s">
        <v>18</v>
      </c>
    </row>
    <row r="9" spans="1:12" ht="14.25" customHeight="1">
      <c r="A9" s="7">
        <v>5951</v>
      </c>
      <c r="B9" s="7">
        <v>10</v>
      </c>
      <c r="C9" s="7">
        <v>71</v>
      </c>
      <c r="D9" s="7">
        <v>4</v>
      </c>
      <c r="E9" s="7">
        <v>2020</v>
      </c>
      <c r="F9" s="8">
        <v>7096</v>
      </c>
      <c r="G9" s="8">
        <v>7096</v>
      </c>
      <c r="H9" s="12">
        <f>(G9-F9)*0.0008598</f>
        <v>0</v>
      </c>
      <c r="I9" s="30">
        <f t="shared" si="1"/>
        <v>0.061333845271866715</v>
      </c>
      <c r="J9" s="32">
        <f t="shared" si="0"/>
        <v>0.061333845271866715</v>
      </c>
      <c r="K9" s="11">
        <v>79.3</v>
      </c>
      <c r="L9" s="11" t="s">
        <v>18</v>
      </c>
    </row>
    <row r="10" spans="1:12" ht="14.25" customHeight="1">
      <c r="A10" s="7">
        <v>5951</v>
      </c>
      <c r="B10" s="7">
        <v>10</v>
      </c>
      <c r="C10" s="7">
        <v>81</v>
      </c>
      <c r="D10" s="7">
        <v>4</v>
      </c>
      <c r="E10" s="7">
        <v>2020</v>
      </c>
      <c r="F10" s="8">
        <v>22982.8</v>
      </c>
      <c r="G10" s="8">
        <v>22982.8</v>
      </c>
      <c r="H10" s="12">
        <f>(G10-F10)*0.0008598</f>
        <v>0</v>
      </c>
      <c r="I10" s="30">
        <f t="shared" si="1"/>
        <v>0.11330905841523928</v>
      </c>
      <c r="J10" s="32">
        <f t="shared" si="0"/>
        <v>0.11330905841523928</v>
      </c>
      <c r="K10" s="11">
        <v>146.5</v>
      </c>
      <c r="L10" s="11" t="s">
        <v>18</v>
      </c>
    </row>
    <row r="11" spans="1:12" ht="14.25" customHeight="1">
      <c r="A11" s="7">
        <v>5951</v>
      </c>
      <c r="B11" s="7">
        <v>10</v>
      </c>
      <c r="C11" s="7">
        <v>91</v>
      </c>
      <c r="D11" s="7">
        <v>4</v>
      </c>
      <c r="E11" s="7">
        <v>2020</v>
      </c>
      <c r="F11" s="8">
        <v>19259.4</v>
      </c>
      <c r="G11" s="8">
        <v>19259.4</v>
      </c>
      <c r="H11" s="12">
        <f>(G11-F11)*0.0008598</f>
        <v>0</v>
      </c>
      <c r="I11" s="30">
        <f t="shared" si="1"/>
        <v>0.06056040460009033</v>
      </c>
      <c r="J11" s="32">
        <f t="shared" si="0"/>
        <v>0.06056040460009033</v>
      </c>
      <c r="K11" s="11">
        <v>78.3</v>
      </c>
      <c r="L11" s="11" t="s">
        <v>18</v>
      </c>
    </row>
    <row r="12" spans="1:12" ht="14.25" customHeight="1">
      <c r="A12" s="7">
        <v>5951</v>
      </c>
      <c r="B12" s="7">
        <v>10</v>
      </c>
      <c r="C12" s="7">
        <v>101</v>
      </c>
      <c r="D12" s="7">
        <v>4</v>
      </c>
      <c r="E12" s="7">
        <v>2020</v>
      </c>
      <c r="F12" s="8">
        <v>25100</v>
      </c>
      <c r="G12" s="8">
        <v>25100</v>
      </c>
      <c r="H12" s="12">
        <f>(G12-F12)*0.0008598</f>
        <v>0</v>
      </c>
      <c r="I12" s="30">
        <f t="shared" si="1"/>
        <v>0.113154370280884</v>
      </c>
      <c r="J12" s="32">
        <f t="shared" si="0"/>
        <v>0.113154370280884</v>
      </c>
      <c r="K12" s="11">
        <v>146.3</v>
      </c>
      <c r="L12" s="11" t="s">
        <v>18</v>
      </c>
    </row>
    <row r="13" spans="1:12" ht="14.25" customHeight="1">
      <c r="A13" s="7">
        <v>5951</v>
      </c>
      <c r="B13" s="7">
        <v>10</v>
      </c>
      <c r="C13" s="7">
        <v>111</v>
      </c>
      <c r="D13" s="7">
        <v>4</v>
      </c>
      <c r="E13" s="7">
        <v>2020</v>
      </c>
      <c r="F13" s="8">
        <v>38530.1</v>
      </c>
      <c r="G13" s="8">
        <v>38894.2</v>
      </c>
      <c r="H13" s="12">
        <f>(G13-F13)*0.0008598</f>
        <v>0.31305317999999877</v>
      </c>
      <c r="I13" s="30">
        <f t="shared" si="1"/>
        <v>0.061101813070333806</v>
      </c>
      <c r="J13" s="32">
        <f t="shared" si="0"/>
        <v>0.37415499307033256</v>
      </c>
      <c r="K13" s="11">
        <v>79</v>
      </c>
      <c r="L13" s="11" t="s">
        <v>18</v>
      </c>
    </row>
    <row r="14" spans="1:12" ht="14.25" customHeight="1">
      <c r="A14" s="7">
        <v>5951</v>
      </c>
      <c r="B14" s="7">
        <v>10</v>
      </c>
      <c r="C14" s="7">
        <v>121</v>
      </c>
      <c r="D14" s="7">
        <v>4</v>
      </c>
      <c r="E14" s="7">
        <v>2020</v>
      </c>
      <c r="F14" s="8">
        <v>2.3</v>
      </c>
      <c r="G14" s="8">
        <v>2.3</v>
      </c>
      <c r="H14" s="12">
        <f>G14-F14</f>
        <v>0</v>
      </c>
      <c r="I14" s="30">
        <f t="shared" si="1"/>
        <v>0.11245827367628525</v>
      </c>
      <c r="J14" s="32">
        <f t="shared" si="0"/>
        <v>0.11245827367628525</v>
      </c>
      <c r="K14" s="11">
        <v>145.4</v>
      </c>
      <c r="L14" s="11" t="s">
        <v>18</v>
      </c>
    </row>
    <row r="15" spans="1:12" ht="14.25" customHeight="1">
      <c r="A15" s="7">
        <v>5951</v>
      </c>
      <c r="B15" s="7">
        <v>10</v>
      </c>
      <c r="C15" s="7">
        <v>131</v>
      </c>
      <c r="D15" s="7">
        <v>4</v>
      </c>
      <c r="E15" s="7">
        <v>2020</v>
      </c>
      <c r="F15" s="8">
        <v>46914.3</v>
      </c>
      <c r="G15" s="8">
        <v>47170.5</v>
      </c>
      <c r="H15" s="12">
        <f>(G15-F15)*0.0008598</f>
        <v>0.2202807599999975</v>
      </c>
      <c r="I15" s="30">
        <f t="shared" si="1"/>
        <v>0.06094712493597853</v>
      </c>
      <c r="J15" s="32">
        <f t="shared" si="0"/>
        <v>0.281227884935976</v>
      </c>
      <c r="K15" s="11">
        <v>78.8</v>
      </c>
      <c r="L15" s="11" t="s">
        <v>18</v>
      </c>
    </row>
    <row r="16" spans="1:12" ht="14.25" customHeight="1">
      <c r="A16" s="7">
        <v>5951</v>
      </c>
      <c r="B16" s="7">
        <v>10</v>
      </c>
      <c r="C16" s="7">
        <v>141</v>
      </c>
      <c r="D16" s="7">
        <v>4</v>
      </c>
      <c r="E16" s="7">
        <v>2020</v>
      </c>
      <c r="F16" s="8">
        <v>0</v>
      </c>
      <c r="G16" s="8">
        <v>0</v>
      </c>
      <c r="H16" s="12">
        <f>G16-F16</f>
        <v>0</v>
      </c>
      <c r="I16" s="30">
        <f t="shared" si="1"/>
        <v>0.11253561774346288</v>
      </c>
      <c r="J16" s="32">
        <f t="shared" si="0"/>
        <v>0.11253561774346288</v>
      </c>
      <c r="K16" s="11">
        <v>145.5</v>
      </c>
      <c r="L16" s="11" t="s">
        <v>18</v>
      </c>
    </row>
    <row r="17" spans="1:12" ht="14.25" customHeight="1">
      <c r="A17" s="7">
        <v>5951</v>
      </c>
      <c r="B17" s="7">
        <v>10</v>
      </c>
      <c r="C17" s="7">
        <v>151</v>
      </c>
      <c r="D17" s="7">
        <v>4</v>
      </c>
      <c r="E17" s="7">
        <v>2020</v>
      </c>
      <c r="F17" s="8">
        <v>29366.1</v>
      </c>
      <c r="G17" s="8">
        <v>30011</v>
      </c>
      <c r="H17" s="12">
        <f>(G17-F17)*0.0008598</f>
        <v>0.5544850200000012</v>
      </c>
      <c r="I17" s="30">
        <f t="shared" si="1"/>
        <v>0.04617440810504972</v>
      </c>
      <c r="J17" s="32">
        <f t="shared" si="0"/>
        <v>0.6006594281050509</v>
      </c>
      <c r="K17" s="11">
        <v>59.7</v>
      </c>
      <c r="L17" s="11" t="s">
        <v>18</v>
      </c>
    </row>
    <row r="18" spans="1:12" ht="14.25" customHeight="1">
      <c r="A18" s="7">
        <v>5951</v>
      </c>
      <c r="B18" s="7">
        <v>10</v>
      </c>
      <c r="C18" s="7">
        <v>161</v>
      </c>
      <c r="D18" s="7">
        <v>4</v>
      </c>
      <c r="E18" s="7">
        <v>2020</v>
      </c>
      <c r="F18" s="10">
        <v>17798.6</v>
      </c>
      <c r="G18" s="10">
        <v>18152.5</v>
      </c>
      <c r="H18" s="12">
        <f>(G18-F18)*0.0008598</f>
        <v>0.30428322000000124</v>
      </c>
      <c r="I18" s="30">
        <f t="shared" si="1"/>
        <v>0.04555565556762862</v>
      </c>
      <c r="J18" s="32">
        <f t="shared" si="0"/>
        <v>0.3498388755676299</v>
      </c>
      <c r="K18" s="13">
        <v>58.9</v>
      </c>
      <c r="L18" s="11" t="s">
        <v>18</v>
      </c>
    </row>
    <row r="19" spans="1:12" ht="15">
      <c r="A19" s="7">
        <v>5951</v>
      </c>
      <c r="B19" s="7">
        <v>10</v>
      </c>
      <c r="C19" s="7">
        <v>171</v>
      </c>
      <c r="D19" s="7">
        <v>4</v>
      </c>
      <c r="E19" s="7">
        <v>2020</v>
      </c>
      <c r="F19" s="8">
        <v>4.2</v>
      </c>
      <c r="G19" s="8">
        <v>4.3</v>
      </c>
      <c r="H19" s="12">
        <f>G19-F19</f>
        <v>0.09999999999999964</v>
      </c>
      <c r="I19" s="30">
        <f t="shared" si="1"/>
        <v>0.03171106754283146</v>
      </c>
      <c r="J19" s="32">
        <f t="shared" si="0"/>
        <v>0.1317110675428311</v>
      </c>
      <c r="K19" s="11">
        <v>41</v>
      </c>
      <c r="L19" s="11" t="s">
        <v>18</v>
      </c>
    </row>
    <row r="20" spans="1:12" ht="14.25" customHeight="1">
      <c r="A20" s="7">
        <v>5951</v>
      </c>
      <c r="B20" s="7">
        <v>10</v>
      </c>
      <c r="C20" s="7">
        <v>181</v>
      </c>
      <c r="D20" s="7">
        <v>4</v>
      </c>
      <c r="E20" s="7">
        <v>2020</v>
      </c>
      <c r="F20" s="8">
        <v>17544.8</v>
      </c>
      <c r="G20" s="8">
        <v>17553.9</v>
      </c>
      <c r="H20" s="12">
        <f>(G20-F20)*0.0008598</f>
        <v>0.007824180000001877</v>
      </c>
      <c r="I20" s="30">
        <f t="shared" si="1"/>
        <v>0.0440861182912535</v>
      </c>
      <c r="J20" s="32">
        <f t="shared" si="0"/>
        <v>0.051910298291255375</v>
      </c>
      <c r="K20" s="11">
        <v>57</v>
      </c>
      <c r="L20" s="11" t="s">
        <v>18</v>
      </c>
    </row>
    <row r="21" spans="1:12" ht="14.25" customHeight="1">
      <c r="A21" s="7">
        <v>5951</v>
      </c>
      <c r="B21" s="7">
        <v>10</v>
      </c>
      <c r="C21" s="7">
        <v>191</v>
      </c>
      <c r="D21" s="7">
        <v>4</v>
      </c>
      <c r="E21" s="7">
        <v>2020</v>
      </c>
      <c r="F21" s="8">
        <v>3.8</v>
      </c>
      <c r="G21" s="8">
        <v>3.9</v>
      </c>
      <c r="H21" s="12">
        <f>G21-F21</f>
        <v>0.10000000000000009</v>
      </c>
      <c r="I21" s="30">
        <f t="shared" si="1"/>
        <v>0.028307928587015405</v>
      </c>
      <c r="J21" s="32">
        <f t="shared" si="0"/>
        <v>0.1283079285870155</v>
      </c>
      <c r="K21" s="11">
        <v>36.6</v>
      </c>
      <c r="L21" s="11" t="s">
        <v>18</v>
      </c>
    </row>
    <row r="22" spans="1:12" ht="14.25" customHeight="1">
      <c r="A22" s="7">
        <v>5951</v>
      </c>
      <c r="B22" s="7">
        <v>10</v>
      </c>
      <c r="C22" s="7">
        <v>201</v>
      </c>
      <c r="D22" s="7">
        <v>4</v>
      </c>
      <c r="E22" s="7">
        <v>2020</v>
      </c>
      <c r="F22" s="8">
        <v>41954.4</v>
      </c>
      <c r="G22" s="8">
        <v>42550.2</v>
      </c>
      <c r="H22" s="12">
        <f>(G22-F22)*0.0008598</f>
        <v>0.5122688399999963</v>
      </c>
      <c r="I22" s="30">
        <f t="shared" si="1"/>
        <v>0.04524627929891807</v>
      </c>
      <c r="J22" s="32">
        <f t="shared" si="0"/>
        <v>0.5575151192989144</v>
      </c>
      <c r="K22" s="11">
        <v>58.5</v>
      </c>
      <c r="L22" s="11" t="s">
        <v>18</v>
      </c>
    </row>
    <row r="23" spans="1:12" ht="14.25" customHeight="1">
      <c r="A23" s="7">
        <v>5951</v>
      </c>
      <c r="B23" s="7">
        <v>10</v>
      </c>
      <c r="C23" s="7">
        <v>211</v>
      </c>
      <c r="D23" s="7">
        <v>4</v>
      </c>
      <c r="E23" s="7">
        <v>2020</v>
      </c>
      <c r="F23" s="8">
        <v>6263.9</v>
      </c>
      <c r="G23" s="8">
        <v>6263.9</v>
      </c>
      <c r="H23" s="12">
        <f>(G23-F23)*0.0008598</f>
        <v>0</v>
      </c>
      <c r="I23" s="30">
        <f t="shared" si="1"/>
        <v>0.031556379408476186</v>
      </c>
      <c r="J23" s="32">
        <f t="shared" si="0"/>
        <v>0.031556379408476186</v>
      </c>
      <c r="K23" s="11">
        <v>40.8</v>
      </c>
      <c r="L23" s="11" t="s">
        <v>18</v>
      </c>
    </row>
    <row r="24" spans="1:12" ht="14.25" customHeight="1">
      <c r="A24" s="7">
        <v>5951</v>
      </c>
      <c r="B24" s="7">
        <v>10</v>
      </c>
      <c r="C24" s="7">
        <v>221</v>
      </c>
      <c r="D24" s="7">
        <v>4</v>
      </c>
      <c r="E24" s="7">
        <v>2020</v>
      </c>
      <c r="F24" s="8">
        <v>9496.9</v>
      </c>
      <c r="G24" s="8">
        <v>9496.9</v>
      </c>
      <c r="H24" s="12">
        <f>(G24-F24)*0.0008598</f>
        <v>0</v>
      </c>
      <c r="I24" s="30">
        <f t="shared" si="1"/>
        <v>0.04447283862714169</v>
      </c>
      <c r="J24" s="32">
        <f t="shared" si="0"/>
        <v>0.04447283862714169</v>
      </c>
      <c r="K24" s="11">
        <v>57.5</v>
      </c>
      <c r="L24" s="11" t="s">
        <v>18</v>
      </c>
    </row>
    <row r="25" spans="1:12" ht="14.25" customHeight="1">
      <c r="A25" s="7">
        <v>5951</v>
      </c>
      <c r="B25" s="7">
        <v>10</v>
      </c>
      <c r="C25" s="7">
        <v>231</v>
      </c>
      <c r="D25" s="7">
        <v>4</v>
      </c>
      <c r="E25" s="7">
        <v>2020</v>
      </c>
      <c r="F25" s="10">
        <v>0</v>
      </c>
      <c r="G25" s="10">
        <v>0</v>
      </c>
      <c r="H25" s="12">
        <v>0.549</v>
      </c>
      <c r="I25" s="30">
        <f t="shared" si="1"/>
        <v>0.028307928587015405</v>
      </c>
      <c r="J25" s="32">
        <f t="shared" si="0"/>
        <v>0.5773079285870154</v>
      </c>
      <c r="K25" s="13">
        <v>36.6</v>
      </c>
      <c r="L25" s="11" t="s">
        <v>18</v>
      </c>
    </row>
    <row r="26" spans="1:12" ht="15">
      <c r="A26" s="7">
        <v>5951</v>
      </c>
      <c r="B26" s="7">
        <v>10</v>
      </c>
      <c r="C26" s="7">
        <v>241</v>
      </c>
      <c r="D26" s="7">
        <v>4</v>
      </c>
      <c r="E26" s="7">
        <v>2020</v>
      </c>
      <c r="F26" s="8">
        <v>9555.2</v>
      </c>
      <c r="G26" s="8">
        <v>9555.2</v>
      </c>
      <c r="H26" s="12">
        <f>(G26-F26)*0.0008598</f>
        <v>0</v>
      </c>
      <c r="I26" s="30">
        <f t="shared" si="1"/>
        <v>0.04671581657529319</v>
      </c>
      <c r="J26" s="32">
        <f t="shared" si="0"/>
        <v>0.04671581657529319</v>
      </c>
      <c r="K26" s="11">
        <v>60.4</v>
      </c>
      <c r="L26" s="11" t="s">
        <v>18</v>
      </c>
    </row>
    <row r="27" spans="1:12" ht="14.25" customHeight="1">
      <c r="A27" s="7">
        <v>5951</v>
      </c>
      <c r="B27" s="7">
        <v>10</v>
      </c>
      <c r="C27" s="7">
        <v>251</v>
      </c>
      <c r="D27" s="7">
        <v>4</v>
      </c>
      <c r="E27" s="7">
        <v>2020</v>
      </c>
      <c r="F27" s="8">
        <v>18465</v>
      </c>
      <c r="G27" s="8">
        <v>18750</v>
      </c>
      <c r="H27" s="12">
        <f>(G27-F27)*0.0008598</f>
        <v>0.24504299999999998</v>
      </c>
      <c r="I27" s="30">
        <f t="shared" si="1"/>
        <v>0.032793884483318395</v>
      </c>
      <c r="J27" s="32">
        <f t="shared" si="0"/>
        <v>0.2778368844833184</v>
      </c>
      <c r="K27" s="11">
        <v>42.4</v>
      </c>
      <c r="L27" s="11" t="s">
        <v>18</v>
      </c>
    </row>
    <row r="28" spans="1:12" ht="14.25" customHeight="1">
      <c r="A28" s="7">
        <v>5951</v>
      </c>
      <c r="B28" s="7">
        <v>10</v>
      </c>
      <c r="C28" s="7">
        <v>261</v>
      </c>
      <c r="D28" s="7">
        <v>4</v>
      </c>
      <c r="E28" s="7">
        <v>2020</v>
      </c>
      <c r="F28" s="8">
        <v>6929.2</v>
      </c>
      <c r="G28" s="8">
        <v>6929.2</v>
      </c>
      <c r="H28" s="12">
        <f>(G28-F28)*0.0008598</f>
        <v>0</v>
      </c>
      <c r="I28" s="30">
        <f t="shared" si="1"/>
        <v>0.045014247097385156</v>
      </c>
      <c r="J28" s="32">
        <f t="shared" si="0"/>
        <v>0.045014247097385156</v>
      </c>
      <c r="K28" s="11">
        <v>58.2</v>
      </c>
      <c r="L28" s="11" t="s">
        <v>18</v>
      </c>
    </row>
    <row r="29" spans="1:12" ht="14.25" customHeight="1">
      <c r="A29" s="7">
        <v>5951</v>
      </c>
      <c r="B29" s="7">
        <v>10</v>
      </c>
      <c r="C29" s="7">
        <v>271</v>
      </c>
      <c r="D29" s="7">
        <v>4</v>
      </c>
      <c r="E29" s="7">
        <v>2020</v>
      </c>
      <c r="F29" s="8">
        <v>10726.5</v>
      </c>
      <c r="G29" s="8">
        <v>11072.3</v>
      </c>
      <c r="H29" s="12">
        <f>(G29-F29)*0.0008598</f>
        <v>0.29731883999999936</v>
      </c>
      <c r="I29" s="30">
        <f t="shared" si="1"/>
        <v>0.029390745527502336</v>
      </c>
      <c r="J29" s="32">
        <f t="shared" si="0"/>
        <v>0.3267095855275017</v>
      </c>
      <c r="K29" s="11">
        <v>38</v>
      </c>
      <c r="L29" s="11" t="s">
        <v>18</v>
      </c>
    </row>
    <row r="30" spans="1:12" ht="14.25" customHeight="1">
      <c r="A30" s="7">
        <v>5951</v>
      </c>
      <c r="B30" s="7">
        <v>10</v>
      </c>
      <c r="C30" s="7">
        <v>281</v>
      </c>
      <c r="D30" s="7">
        <v>4</v>
      </c>
      <c r="E30" s="7">
        <v>2020</v>
      </c>
      <c r="F30" s="8">
        <v>35842.1</v>
      </c>
      <c r="G30" s="8">
        <v>36412.5</v>
      </c>
      <c r="H30" s="12">
        <f>(G30-F30)*0.0008598</f>
        <v>0.49042992000000124</v>
      </c>
      <c r="I30" s="30">
        <f t="shared" si="1"/>
        <v>0.04656112844093791</v>
      </c>
      <c r="J30" s="32">
        <f t="shared" si="0"/>
        <v>0.5369910484409391</v>
      </c>
      <c r="K30" s="11">
        <v>60.2</v>
      </c>
      <c r="L30" s="11" t="s">
        <v>18</v>
      </c>
    </row>
    <row r="31" spans="1:12" ht="14.25" customHeight="1">
      <c r="A31" s="7">
        <v>5951</v>
      </c>
      <c r="B31" s="7">
        <v>10</v>
      </c>
      <c r="C31" s="7">
        <v>291</v>
      </c>
      <c r="D31" s="7">
        <v>4</v>
      </c>
      <c r="E31" s="7">
        <v>2020</v>
      </c>
      <c r="F31" s="8">
        <v>4.6</v>
      </c>
      <c r="G31" s="8">
        <v>4.9</v>
      </c>
      <c r="H31" s="12">
        <f>G31-F31</f>
        <v>0.3000000000000007</v>
      </c>
      <c r="I31" s="30">
        <f t="shared" si="1"/>
        <v>0.03294857261767367</v>
      </c>
      <c r="J31" s="32">
        <f t="shared" si="0"/>
        <v>0.3329485726176744</v>
      </c>
      <c r="K31" s="11">
        <v>42.6</v>
      </c>
      <c r="L31" s="11" t="s">
        <v>18</v>
      </c>
    </row>
    <row r="32" spans="1:12" ht="14.25" customHeight="1">
      <c r="A32" s="7">
        <v>5951</v>
      </c>
      <c r="B32" s="7">
        <v>10</v>
      </c>
      <c r="C32" s="7">
        <v>301</v>
      </c>
      <c r="D32" s="7">
        <v>4</v>
      </c>
      <c r="E32" s="7">
        <v>2020</v>
      </c>
      <c r="F32" s="8">
        <v>20009.1</v>
      </c>
      <c r="G32" s="8">
        <v>20315.1</v>
      </c>
      <c r="H32" s="12">
        <f>(G32-F32)*0.0008598</f>
        <v>0.26309879999999997</v>
      </c>
      <c r="I32" s="30">
        <f t="shared" si="1"/>
        <v>0.045014247097385156</v>
      </c>
      <c r="J32" s="32">
        <f t="shared" si="0"/>
        <v>0.30811304709738513</v>
      </c>
      <c r="K32" s="11">
        <v>58.2</v>
      </c>
      <c r="L32" s="11" t="s">
        <v>18</v>
      </c>
    </row>
    <row r="33" spans="1:12" ht="14.25" customHeight="1">
      <c r="A33" s="7">
        <v>5951</v>
      </c>
      <c r="B33" s="7">
        <v>10</v>
      </c>
      <c r="C33" s="7">
        <v>311</v>
      </c>
      <c r="D33" s="7">
        <v>4</v>
      </c>
      <c r="E33" s="7">
        <v>2020</v>
      </c>
      <c r="F33" s="8">
        <v>10098</v>
      </c>
      <c r="G33" s="8">
        <v>10610.1</v>
      </c>
      <c r="H33" s="12">
        <f>(G33-F33)*0.0008598</f>
        <v>0.4403035800000003</v>
      </c>
      <c r="I33" s="30">
        <f t="shared" si="1"/>
        <v>0.029545433661857613</v>
      </c>
      <c r="J33" s="32">
        <f t="shared" si="0"/>
        <v>0.46984901366185794</v>
      </c>
      <c r="K33" s="11">
        <v>38.2</v>
      </c>
      <c r="L33" s="11" t="s">
        <v>18</v>
      </c>
    </row>
    <row r="34" spans="1:12" ht="14.25" customHeight="1">
      <c r="A34" s="7">
        <v>5951</v>
      </c>
      <c r="B34" s="7">
        <v>10</v>
      </c>
      <c r="C34" s="7">
        <v>321</v>
      </c>
      <c r="D34" s="7">
        <v>4</v>
      </c>
      <c r="E34" s="7">
        <v>2020</v>
      </c>
      <c r="F34" s="8">
        <v>13342.3</v>
      </c>
      <c r="G34" s="8">
        <v>13421.8</v>
      </c>
      <c r="H34" s="12">
        <f>(G34-F34)*0.0008598</f>
        <v>0.0683541</v>
      </c>
      <c r="I34" s="30">
        <f t="shared" si="1"/>
        <v>0.046329096239404996</v>
      </c>
      <c r="J34" s="32">
        <f t="shared" si="0"/>
        <v>0.114683196239405</v>
      </c>
      <c r="K34" s="11">
        <v>59.9</v>
      </c>
      <c r="L34" s="11" t="s">
        <v>18</v>
      </c>
    </row>
    <row r="35" spans="1:12" ht="14.25" customHeight="1">
      <c r="A35" s="7">
        <v>5951</v>
      </c>
      <c r="B35" s="7">
        <v>10</v>
      </c>
      <c r="C35" s="7">
        <v>331</v>
      </c>
      <c r="D35" s="7">
        <v>4</v>
      </c>
      <c r="E35" s="7">
        <v>2020</v>
      </c>
      <c r="F35" s="8">
        <v>0</v>
      </c>
      <c r="G35" s="8">
        <v>0</v>
      </c>
      <c r="H35" s="12">
        <f>G35-F35</f>
        <v>0</v>
      </c>
      <c r="I35" s="30">
        <f t="shared" si="1"/>
        <v>0.032716540416140756</v>
      </c>
      <c r="J35" s="32">
        <f t="shared" si="0"/>
        <v>0.032716540416140756</v>
      </c>
      <c r="K35" s="11">
        <v>42.3</v>
      </c>
      <c r="L35" s="11" t="s">
        <v>18</v>
      </c>
    </row>
    <row r="36" spans="1:12" ht="14.25" customHeight="1">
      <c r="A36" s="7">
        <v>5951</v>
      </c>
      <c r="B36" s="7">
        <v>10</v>
      </c>
      <c r="C36" s="7">
        <v>341</v>
      </c>
      <c r="D36" s="7">
        <v>4</v>
      </c>
      <c r="E36" s="7">
        <v>2020</v>
      </c>
      <c r="F36" s="8">
        <v>3417</v>
      </c>
      <c r="G36" s="8">
        <v>3418.2</v>
      </c>
      <c r="H36" s="12">
        <f>(G36-F36)*0.0008598</f>
        <v>0.0010317599999998435</v>
      </c>
      <c r="I36" s="30">
        <f t="shared" si="1"/>
        <v>0.04493690303020752</v>
      </c>
      <c r="J36" s="32">
        <f t="shared" si="0"/>
        <v>0.04596866303020736</v>
      </c>
      <c r="K36" s="11">
        <v>58.1</v>
      </c>
      <c r="L36" s="11" t="s">
        <v>18</v>
      </c>
    </row>
    <row r="37" spans="1:12" ht="14.25" customHeight="1">
      <c r="A37" s="7">
        <v>5951</v>
      </c>
      <c r="B37" s="7">
        <v>10</v>
      </c>
      <c r="C37" s="7">
        <v>351</v>
      </c>
      <c r="D37" s="7">
        <v>4</v>
      </c>
      <c r="E37" s="7">
        <v>2020</v>
      </c>
      <c r="F37" s="8">
        <v>4.1</v>
      </c>
      <c r="G37" s="8">
        <v>4.4</v>
      </c>
      <c r="H37" s="12">
        <f>G37-F37</f>
        <v>0.3000000000000007</v>
      </c>
      <c r="I37" s="30">
        <f t="shared" si="1"/>
        <v>0.029545433661857613</v>
      </c>
      <c r="J37" s="32">
        <f t="shared" si="0"/>
        <v>0.32954543366185834</v>
      </c>
      <c r="K37" s="11">
        <v>38.2</v>
      </c>
      <c r="L37" s="11" t="s">
        <v>18</v>
      </c>
    </row>
    <row r="38" spans="1:12" ht="14.25" customHeight="1">
      <c r="A38" s="7">
        <v>5951</v>
      </c>
      <c r="B38" s="7">
        <v>10</v>
      </c>
      <c r="C38" s="7">
        <v>361</v>
      </c>
      <c r="D38" s="7">
        <v>4</v>
      </c>
      <c r="E38" s="7">
        <v>2020</v>
      </c>
      <c r="F38" s="8">
        <v>0.8404</v>
      </c>
      <c r="G38" s="8">
        <v>0.853</v>
      </c>
      <c r="H38" s="12">
        <f>G38-F38</f>
        <v>0.012599999999999945</v>
      </c>
      <c r="I38" s="30">
        <f t="shared" si="1"/>
        <v>0.0469478487768261</v>
      </c>
      <c r="J38" s="32">
        <f t="shared" si="0"/>
        <v>0.05954784877682604</v>
      </c>
      <c r="K38" s="11">
        <v>60.7</v>
      </c>
      <c r="L38" s="11" t="s">
        <v>18</v>
      </c>
    </row>
    <row r="39" spans="1:12" ht="14.25" customHeight="1">
      <c r="A39" s="7">
        <v>5951</v>
      </c>
      <c r="B39" s="7">
        <v>10</v>
      </c>
      <c r="C39" s="7">
        <v>371</v>
      </c>
      <c r="D39" s="7">
        <v>4</v>
      </c>
      <c r="E39" s="7">
        <v>2020</v>
      </c>
      <c r="F39" s="8">
        <v>1.4218</v>
      </c>
      <c r="G39" s="8">
        <v>1.7188</v>
      </c>
      <c r="H39" s="12">
        <f>G39-F39</f>
        <v>0.29700000000000015</v>
      </c>
      <c r="I39" s="30">
        <f t="shared" si="1"/>
        <v>0.03294857261767367</v>
      </c>
      <c r="J39" s="32">
        <f t="shared" si="0"/>
        <v>0.32994857261767385</v>
      </c>
      <c r="K39" s="11">
        <v>42.6</v>
      </c>
      <c r="L39" s="11" t="s">
        <v>18</v>
      </c>
    </row>
    <row r="40" spans="1:12" ht="14.25" customHeight="1">
      <c r="A40" s="7">
        <v>5951</v>
      </c>
      <c r="B40" s="7">
        <v>10</v>
      </c>
      <c r="C40" s="7">
        <v>381</v>
      </c>
      <c r="D40" s="7">
        <v>4</v>
      </c>
      <c r="E40" s="7">
        <v>2020</v>
      </c>
      <c r="F40" s="8">
        <v>9097.4</v>
      </c>
      <c r="G40" s="8">
        <v>9214.2</v>
      </c>
      <c r="H40" s="12">
        <f>(G40-F40)*0.0008598</f>
        <v>0.10042464000000094</v>
      </c>
      <c r="I40" s="30">
        <f t="shared" si="1"/>
        <v>0.04485955896302988</v>
      </c>
      <c r="J40" s="32">
        <f t="shared" si="0"/>
        <v>0.14528419896303083</v>
      </c>
      <c r="K40" s="11">
        <v>58</v>
      </c>
      <c r="L40" s="11" t="s">
        <v>18</v>
      </c>
    </row>
    <row r="41" spans="1:12" ht="14.25" customHeight="1">
      <c r="A41" s="7">
        <v>5951</v>
      </c>
      <c r="B41" s="7">
        <v>10</v>
      </c>
      <c r="C41" s="7">
        <v>391</v>
      </c>
      <c r="D41" s="7">
        <v>4</v>
      </c>
      <c r="E41" s="7">
        <v>2020</v>
      </c>
      <c r="F41" s="8">
        <v>7498.1</v>
      </c>
      <c r="G41" s="8">
        <v>7500.3</v>
      </c>
      <c r="H41" s="12">
        <f>(G41-F41)*0.0008598</f>
        <v>0.0018915599999998435</v>
      </c>
      <c r="I41" s="30">
        <f t="shared" si="1"/>
        <v>0.02915871332596942</v>
      </c>
      <c r="J41" s="32">
        <f t="shared" si="0"/>
        <v>0.031050273325969265</v>
      </c>
      <c r="K41" s="11">
        <v>37.7</v>
      </c>
      <c r="L41" s="11" t="s">
        <v>18</v>
      </c>
    </row>
    <row r="42" spans="1:12" ht="14.25" customHeight="1">
      <c r="A42" s="7">
        <v>5951</v>
      </c>
      <c r="B42" s="7">
        <v>10</v>
      </c>
      <c r="C42" s="7">
        <v>401</v>
      </c>
      <c r="D42" s="7">
        <v>4</v>
      </c>
      <c r="E42" s="7">
        <v>2020</v>
      </c>
      <c r="F42" s="8">
        <v>31234.2</v>
      </c>
      <c r="G42" s="8">
        <v>31661.3</v>
      </c>
      <c r="H42" s="12">
        <f>(G42-F42)*0.0008598</f>
        <v>0.36722057999999874</v>
      </c>
      <c r="I42" s="30">
        <f t="shared" si="1"/>
        <v>0.046870504709648465</v>
      </c>
      <c r="J42" s="32">
        <f t="shared" si="0"/>
        <v>0.41409108470964723</v>
      </c>
      <c r="K42" s="11">
        <v>60.6</v>
      </c>
      <c r="L42" s="11" t="s">
        <v>18</v>
      </c>
    </row>
    <row r="43" spans="1:12" ht="14.25" customHeight="1">
      <c r="A43" s="7">
        <v>5951</v>
      </c>
      <c r="B43" s="7">
        <v>10</v>
      </c>
      <c r="C43" s="7">
        <v>411</v>
      </c>
      <c r="D43" s="7">
        <v>4</v>
      </c>
      <c r="E43" s="7">
        <v>2020</v>
      </c>
      <c r="F43" s="8">
        <v>0</v>
      </c>
      <c r="G43" s="8">
        <v>0</v>
      </c>
      <c r="H43" s="12">
        <f>G43-F43</f>
        <v>0</v>
      </c>
      <c r="I43" s="30">
        <f t="shared" si="1"/>
        <v>0.03294857261767367</v>
      </c>
      <c r="J43" s="32">
        <f t="shared" si="0"/>
        <v>0.03294857261767367</v>
      </c>
      <c r="K43" s="11">
        <v>42.6</v>
      </c>
      <c r="L43" s="11" t="s">
        <v>18</v>
      </c>
    </row>
    <row r="44" spans="1:12" ht="14.25" customHeight="1">
      <c r="A44" s="7">
        <v>5951</v>
      </c>
      <c r="B44" s="7">
        <v>10</v>
      </c>
      <c r="C44" s="7">
        <v>421</v>
      </c>
      <c r="D44" s="7">
        <v>4</v>
      </c>
      <c r="E44" s="7">
        <v>2020</v>
      </c>
      <c r="F44" s="8">
        <v>20880.7</v>
      </c>
      <c r="G44" s="8">
        <v>21130.6</v>
      </c>
      <c r="H44" s="12">
        <f>(G44-F44)*0.0008598</f>
        <v>0.21486401999999813</v>
      </c>
      <c r="I44" s="30">
        <f t="shared" si="1"/>
        <v>0.0440861182912535</v>
      </c>
      <c r="J44" s="32">
        <f t="shared" si="0"/>
        <v>0.25895013829125163</v>
      </c>
      <c r="K44" s="11">
        <v>57</v>
      </c>
      <c r="L44" s="11" t="s">
        <v>18</v>
      </c>
    </row>
    <row r="45" spans="1:12" ht="14.25" customHeight="1">
      <c r="A45" s="7">
        <v>5951</v>
      </c>
      <c r="B45" s="7">
        <v>10</v>
      </c>
      <c r="C45" s="7">
        <v>431</v>
      </c>
      <c r="D45" s="7">
        <v>4</v>
      </c>
      <c r="E45" s="7">
        <v>2020</v>
      </c>
      <c r="F45" s="8">
        <v>0.5</v>
      </c>
      <c r="G45" s="8">
        <v>0.5</v>
      </c>
      <c r="H45" s="12">
        <f>G45-F45</f>
        <v>0</v>
      </c>
      <c r="I45" s="30">
        <f t="shared" si="1"/>
        <v>0.029468089594679975</v>
      </c>
      <c r="J45" s="32">
        <f t="shared" si="0"/>
        <v>0.029468089594679975</v>
      </c>
      <c r="K45" s="11">
        <v>38.1</v>
      </c>
      <c r="L45" s="11" t="s">
        <v>18</v>
      </c>
    </row>
    <row r="46" spans="1:12" ht="14.25" customHeight="1">
      <c r="A46" s="7">
        <v>5951</v>
      </c>
      <c r="B46" s="7">
        <v>10</v>
      </c>
      <c r="C46" s="7">
        <v>441</v>
      </c>
      <c r="D46" s="7">
        <v>4</v>
      </c>
      <c r="E46" s="7">
        <v>2020</v>
      </c>
      <c r="F46" s="8">
        <v>1.3</v>
      </c>
      <c r="G46" s="8">
        <v>1.5</v>
      </c>
      <c r="H46" s="12">
        <f>G46-F46</f>
        <v>0.19999999999999996</v>
      </c>
      <c r="I46" s="30">
        <f t="shared" si="1"/>
        <v>0.029313401460324694</v>
      </c>
      <c r="J46" s="32">
        <f t="shared" si="0"/>
        <v>0.22931340146032464</v>
      </c>
      <c r="K46" s="11">
        <v>37.9</v>
      </c>
      <c r="L46" s="11" t="s">
        <v>18</v>
      </c>
    </row>
    <row r="47" spans="1:12" ht="14.25" customHeight="1">
      <c r="A47" s="7">
        <v>5951</v>
      </c>
      <c r="B47" s="7">
        <v>10</v>
      </c>
      <c r="C47" s="7">
        <v>451</v>
      </c>
      <c r="D47" s="7">
        <v>4</v>
      </c>
      <c r="E47" s="7">
        <v>2020</v>
      </c>
      <c r="F47" s="8">
        <v>23488.2</v>
      </c>
      <c r="G47" s="8">
        <v>23888.5</v>
      </c>
      <c r="H47" s="12">
        <f>(G47-F47)*0.0008598</f>
        <v>0.34417793999999935</v>
      </c>
      <c r="I47" s="30">
        <f t="shared" si="1"/>
        <v>0.03171106754283146</v>
      </c>
      <c r="J47" s="32">
        <f t="shared" si="0"/>
        <v>0.37588900754283083</v>
      </c>
      <c r="K47" s="11">
        <v>41</v>
      </c>
      <c r="L47" s="11" t="s">
        <v>18</v>
      </c>
    </row>
    <row r="48" spans="1:12" ht="14.25" customHeight="1">
      <c r="A48" s="7">
        <v>5951</v>
      </c>
      <c r="B48" s="7">
        <v>10</v>
      </c>
      <c r="C48" s="7">
        <v>461</v>
      </c>
      <c r="D48" s="7">
        <v>4</v>
      </c>
      <c r="E48" s="7">
        <v>2020</v>
      </c>
      <c r="F48" s="8">
        <v>0</v>
      </c>
      <c r="G48" s="8">
        <v>0</v>
      </c>
      <c r="H48" s="12">
        <f>G48-F48</f>
        <v>0</v>
      </c>
      <c r="I48" s="30">
        <f t="shared" si="1"/>
        <v>0.031556379408476186</v>
      </c>
      <c r="J48" s="32">
        <f t="shared" si="0"/>
        <v>0.031556379408476186</v>
      </c>
      <c r="K48" s="11">
        <v>40.8</v>
      </c>
      <c r="L48" s="11" t="s">
        <v>18</v>
      </c>
    </row>
    <row r="49" spans="1:12" ht="14.25" customHeight="1">
      <c r="A49" s="7">
        <v>5951</v>
      </c>
      <c r="B49" s="7">
        <v>10</v>
      </c>
      <c r="C49" s="7">
        <v>471</v>
      </c>
      <c r="D49" s="7">
        <v>4</v>
      </c>
      <c r="E49" s="7">
        <v>2020</v>
      </c>
      <c r="F49" s="8">
        <v>0.2</v>
      </c>
      <c r="G49" s="8">
        <v>0.2</v>
      </c>
      <c r="H49" s="12">
        <f>G49-F49</f>
        <v>0</v>
      </c>
      <c r="I49" s="30">
        <f t="shared" si="1"/>
        <v>0.028075896385482493</v>
      </c>
      <c r="J49" s="32">
        <f t="shared" si="0"/>
        <v>0.028075896385482493</v>
      </c>
      <c r="K49" s="11">
        <v>36.3</v>
      </c>
      <c r="L49" s="11" t="s">
        <v>18</v>
      </c>
    </row>
    <row r="50" spans="1:12" ht="14.25" customHeight="1">
      <c r="A50" s="7">
        <v>5951</v>
      </c>
      <c r="B50" s="7">
        <v>10</v>
      </c>
      <c r="C50" s="7">
        <v>481</v>
      </c>
      <c r="D50" s="7">
        <v>4</v>
      </c>
      <c r="E50" s="7">
        <v>2020</v>
      </c>
      <c r="F50" s="8">
        <v>14669.1</v>
      </c>
      <c r="G50" s="8">
        <v>14805</v>
      </c>
      <c r="H50" s="12">
        <f>(G50-F50)*0.0008598</f>
        <v>0.11684681999999968</v>
      </c>
      <c r="I50" s="30">
        <f t="shared" si="1"/>
        <v>0.035268894633002805</v>
      </c>
      <c r="J50" s="32">
        <f t="shared" si="0"/>
        <v>0.1521157146330025</v>
      </c>
      <c r="K50" s="11">
        <v>45.6</v>
      </c>
      <c r="L50" s="11" t="s">
        <v>18</v>
      </c>
    </row>
    <row r="51" spans="1:12" ht="14.25" customHeight="1">
      <c r="A51" s="7">
        <v>5951</v>
      </c>
      <c r="B51" s="7">
        <v>10</v>
      </c>
      <c r="C51" s="7">
        <v>491</v>
      </c>
      <c r="D51" s="7">
        <v>4</v>
      </c>
      <c r="E51" s="7">
        <v>2020</v>
      </c>
      <c r="F51" s="8">
        <v>13054.5</v>
      </c>
      <c r="G51" s="8">
        <v>13054.5</v>
      </c>
      <c r="H51" s="12">
        <f>(G51-F51)*0.0008598</f>
        <v>0</v>
      </c>
      <c r="I51" s="30">
        <f t="shared" si="1"/>
        <v>0.029390745527502336</v>
      </c>
      <c r="J51" s="32">
        <f t="shared" si="0"/>
        <v>0.029390745527502336</v>
      </c>
      <c r="K51" s="11">
        <v>38</v>
      </c>
      <c r="L51" s="11" t="s">
        <v>18</v>
      </c>
    </row>
    <row r="52" spans="1:12" ht="14.25" customHeight="1">
      <c r="A52" s="7">
        <v>5951</v>
      </c>
      <c r="B52" s="7">
        <v>10</v>
      </c>
      <c r="C52" s="7">
        <v>501</v>
      </c>
      <c r="D52" s="7">
        <v>4</v>
      </c>
      <c r="E52" s="7">
        <v>2020</v>
      </c>
      <c r="F52" s="8">
        <v>8022.4</v>
      </c>
      <c r="G52" s="8">
        <v>8023.5</v>
      </c>
      <c r="H52" s="12">
        <f>(G52-F52)*0.0008598</f>
        <v>0.0009457800000003128</v>
      </c>
      <c r="I52" s="30">
        <f t="shared" si="1"/>
        <v>0.031633723475653824</v>
      </c>
      <c r="J52" s="32">
        <f t="shared" si="0"/>
        <v>0.03257950347565414</v>
      </c>
      <c r="K52" s="11">
        <v>40.9</v>
      </c>
      <c r="L52" s="11" t="s">
        <v>18</v>
      </c>
    </row>
    <row r="53" spans="1:12" ht="14.25" customHeight="1">
      <c r="A53" s="7">
        <v>5951</v>
      </c>
      <c r="B53" s="7">
        <v>10</v>
      </c>
      <c r="C53" s="7">
        <v>511</v>
      </c>
      <c r="D53" s="7">
        <v>4</v>
      </c>
      <c r="E53" s="7">
        <v>2020</v>
      </c>
      <c r="F53" s="8">
        <v>22185.8</v>
      </c>
      <c r="G53" s="8">
        <v>22713.9</v>
      </c>
      <c r="H53" s="12">
        <f>(G53-F53)*0.0008598</f>
        <v>0.4540603800000019</v>
      </c>
      <c r="I53" s="30">
        <f t="shared" si="1"/>
        <v>0.031556379408476186</v>
      </c>
      <c r="J53" s="32">
        <f t="shared" si="0"/>
        <v>0.48561675940847804</v>
      </c>
      <c r="K53" s="11">
        <v>40.8</v>
      </c>
      <c r="L53" s="11" t="s">
        <v>18</v>
      </c>
    </row>
    <row r="54" spans="1:12" ht="14.25" customHeight="1">
      <c r="A54" s="7">
        <v>5951</v>
      </c>
      <c r="B54" s="7">
        <v>10</v>
      </c>
      <c r="C54" s="7">
        <v>521</v>
      </c>
      <c r="D54" s="7">
        <v>4</v>
      </c>
      <c r="E54" s="7">
        <v>2020</v>
      </c>
      <c r="F54" s="8">
        <v>1.3</v>
      </c>
      <c r="G54" s="8">
        <v>1.7</v>
      </c>
      <c r="H54" s="12">
        <f>G54-F54</f>
        <v>0.3999999999999999</v>
      </c>
      <c r="I54" s="30">
        <f t="shared" si="1"/>
        <v>0.028075896385482493</v>
      </c>
      <c r="J54" s="32">
        <f t="shared" si="0"/>
        <v>0.4280758963854824</v>
      </c>
      <c r="K54" s="11">
        <v>36.3</v>
      </c>
      <c r="L54" s="11" t="s">
        <v>18</v>
      </c>
    </row>
    <row r="55" spans="1:12" ht="14.25" customHeight="1">
      <c r="A55" s="7">
        <v>5951</v>
      </c>
      <c r="B55" s="7">
        <v>10</v>
      </c>
      <c r="C55" s="7">
        <v>531</v>
      </c>
      <c r="D55" s="7">
        <v>4</v>
      </c>
      <c r="E55" s="7">
        <v>2020</v>
      </c>
      <c r="F55" s="8">
        <v>40771</v>
      </c>
      <c r="G55" s="8">
        <v>41502.9</v>
      </c>
      <c r="H55" s="12">
        <f aca="true" t="shared" si="2" ref="H55:H62">(G55-F55)*0.0008598</f>
        <v>0.6292876200000013</v>
      </c>
      <c r="I55" s="30">
        <f t="shared" si="1"/>
        <v>0.04857207418755649</v>
      </c>
      <c r="J55" s="32">
        <f t="shared" si="0"/>
        <v>0.6778596941875578</v>
      </c>
      <c r="K55" s="11">
        <v>62.8</v>
      </c>
      <c r="L55" s="11" t="s">
        <v>18</v>
      </c>
    </row>
    <row r="56" spans="1:12" ht="14.25" customHeight="1">
      <c r="A56" s="7">
        <v>5951</v>
      </c>
      <c r="B56" s="7">
        <v>10</v>
      </c>
      <c r="C56" s="7">
        <v>541</v>
      </c>
      <c r="D56" s="7">
        <v>4</v>
      </c>
      <c r="E56" s="7">
        <v>2020</v>
      </c>
      <c r="F56" s="8">
        <v>5024.5</v>
      </c>
      <c r="G56" s="8">
        <v>5029.3</v>
      </c>
      <c r="H56" s="12">
        <f t="shared" si="2"/>
        <v>0.004127040000000156</v>
      </c>
      <c r="I56" s="30">
        <f t="shared" si="1"/>
        <v>0.030628250602344538</v>
      </c>
      <c r="J56" s="32">
        <f t="shared" si="0"/>
        <v>0.034755290602344696</v>
      </c>
      <c r="K56" s="11">
        <v>39.6</v>
      </c>
      <c r="L56" s="11" t="s">
        <v>18</v>
      </c>
    </row>
    <row r="57" spans="1:12" ht="14.25" customHeight="1">
      <c r="A57" s="7">
        <v>5951</v>
      </c>
      <c r="B57" s="7">
        <v>10</v>
      </c>
      <c r="C57" s="7">
        <v>551</v>
      </c>
      <c r="D57" s="7">
        <v>4</v>
      </c>
      <c r="E57" s="7">
        <v>2020</v>
      </c>
      <c r="F57" s="8">
        <v>25524.5</v>
      </c>
      <c r="G57" s="8">
        <v>27287.4</v>
      </c>
      <c r="H57" s="12">
        <f t="shared" si="2"/>
        <v>1.5157414200000012</v>
      </c>
      <c r="I57" s="30">
        <f t="shared" si="1"/>
        <v>0.032175131945897294</v>
      </c>
      <c r="J57" s="32">
        <f t="shared" si="0"/>
        <v>1.5479165519458986</v>
      </c>
      <c r="K57" s="11">
        <v>41.6</v>
      </c>
      <c r="L57" s="11" t="s">
        <v>18</v>
      </c>
    </row>
    <row r="58" spans="1:12" ht="14.25" customHeight="1">
      <c r="A58" s="7">
        <v>5951</v>
      </c>
      <c r="B58" s="7">
        <v>10</v>
      </c>
      <c r="C58" s="7">
        <v>561</v>
      </c>
      <c r="D58" s="7">
        <v>4</v>
      </c>
      <c r="E58" s="7">
        <v>2020</v>
      </c>
      <c r="F58" s="8">
        <v>15540.9</v>
      </c>
      <c r="G58" s="8">
        <v>15540.9</v>
      </c>
      <c r="H58" s="12">
        <f t="shared" si="2"/>
        <v>0</v>
      </c>
      <c r="I58" s="30">
        <f t="shared" si="1"/>
        <v>0.03302591668485131</v>
      </c>
      <c r="J58" s="32">
        <f t="shared" si="0"/>
        <v>0.03302591668485131</v>
      </c>
      <c r="K58" s="11">
        <v>42.7</v>
      </c>
      <c r="L58" s="11" t="s">
        <v>18</v>
      </c>
    </row>
    <row r="59" spans="1:12" ht="14.25" customHeight="1">
      <c r="A59" s="7">
        <v>5951</v>
      </c>
      <c r="B59" s="7">
        <v>10</v>
      </c>
      <c r="C59" s="7">
        <v>571</v>
      </c>
      <c r="D59" s="7">
        <v>4</v>
      </c>
      <c r="E59" s="7">
        <v>2020</v>
      </c>
      <c r="F59" s="8">
        <v>7604.3</v>
      </c>
      <c r="G59" s="8">
        <v>7604.3</v>
      </c>
      <c r="H59" s="12">
        <f t="shared" si="2"/>
        <v>0</v>
      </c>
      <c r="I59" s="30">
        <f t="shared" si="1"/>
        <v>0.028385272654193047</v>
      </c>
      <c r="J59" s="32">
        <f t="shared" si="0"/>
        <v>0.028385272654193047</v>
      </c>
      <c r="K59" s="11">
        <v>36.7</v>
      </c>
      <c r="L59" s="11" t="s">
        <v>18</v>
      </c>
    </row>
    <row r="60" spans="1:12" ht="14.25" customHeight="1">
      <c r="A60" s="7">
        <v>5951</v>
      </c>
      <c r="B60" s="7">
        <v>10</v>
      </c>
      <c r="C60" s="7">
        <v>581</v>
      </c>
      <c r="D60" s="7">
        <v>4</v>
      </c>
      <c r="E60" s="7">
        <v>2020</v>
      </c>
      <c r="F60" s="8">
        <v>16959.9</v>
      </c>
      <c r="G60" s="8">
        <v>16984.3</v>
      </c>
      <c r="H60" s="12">
        <f t="shared" si="2"/>
        <v>0.020979119999998123</v>
      </c>
      <c r="I60" s="30">
        <f t="shared" si="1"/>
        <v>0.05058301993417508</v>
      </c>
      <c r="J60" s="32">
        <f t="shared" si="0"/>
        <v>0.07156213993417321</v>
      </c>
      <c r="K60" s="11">
        <v>65.4</v>
      </c>
      <c r="L60" s="11" t="s">
        <v>18</v>
      </c>
    </row>
    <row r="61" spans="1:12" ht="14.25" customHeight="1">
      <c r="A61" s="7">
        <v>5951</v>
      </c>
      <c r="B61" s="7">
        <v>10</v>
      </c>
      <c r="C61" s="7">
        <v>591</v>
      </c>
      <c r="D61" s="7">
        <v>4</v>
      </c>
      <c r="E61" s="7">
        <v>2020</v>
      </c>
      <c r="F61" s="8">
        <v>17001.4</v>
      </c>
      <c r="G61" s="8">
        <v>17200.1</v>
      </c>
      <c r="H61" s="12">
        <f t="shared" si="2"/>
        <v>0.1708422599999975</v>
      </c>
      <c r="I61" s="30">
        <f t="shared" si="1"/>
        <v>0.030473562467989265</v>
      </c>
      <c r="J61" s="32">
        <f t="shared" si="0"/>
        <v>0.20131582246798677</v>
      </c>
      <c r="K61" s="11">
        <v>39.4</v>
      </c>
      <c r="L61" s="11" t="s">
        <v>18</v>
      </c>
    </row>
    <row r="62" spans="1:12" ht="14.25" customHeight="1">
      <c r="A62" s="7">
        <v>5951</v>
      </c>
      <c r="B62" s="7">
        <v>10</v>
      </c>
      <c r="C62" s="7">
        <v>601</v>
      </c>
      <c r="D62" s="7">
        <v>4</v>
      </c>
      <c r="E62" s="7">
        <v>2020</v>
      </c>
      <c r="F62" s="8">
        <v>2311.1</v>
      </c>
      <c r="G62" s="8">
        <v>2462</v>
      </c>
      <c r="H62" s="12">
        <f t="shared" si="2"/>
        <v>0.12974382000000007</v>
      </c>
      <c r="I62" s="30">
        <f t="shared" si="1"/>
        <v>0.032175131945897294</v>
      </c>
      <c r="J62" s="32">
        <f t="shared" si="0"/>
        <v>0.16191895194589737</v>
      </c>
      <c r="K62" s="11">
        <v>41.6</v>
      </c>
      <c r="L62" s="11" t="s">
        <v>18</v>
      </c>
    </row>
    <row r="63" spans="1:12" ht="14.25" customHeight="1">
      <c r="A63" s="7">
        <v>5951</v>
      </c>
      <c r="B63" s="7">
        <v>10</v>
      </c>
      <c r="C63" s="7">
        <v>611</v>
      </c>
      <c r="D63" s="7">
        <v>4</v>
      </c>
      <c r="E63" s="7">
        <v>2020</v>
      </c>
      <c r="F63" s="8">
        <v>0.3</v>
      </c>
      <c r="G63" s="8">
        <v>0.3</v>
      </c>
      <c r="H63" s="12">
        <f>G63-F63</f>
        <v>0</v>
      </c>
      <c r="I63" s="30">
        <f t="shared" si="1"/>
        <v>0.03302591668485131</v>
      </c>
      <c r="J63" s="32">
        <f t="shared" si="0"/>
        <v>0.03302591668485131</v>
      </c>
      <c r="K63" s="11">
        <v>42.7</v>
      </c>
      <c r="L63" s="11" t="s">
        <v>18</v>
      </c>
    </row>
    <row r="64" spans="1:12" ht="14.25" customHeight="1">
      <c r="A64" s="7">
        <v>5951</v>
      </c>
      <c r="B64" s="7">
        <v>10</v>
      </c>
      <c r="C64" s="7">
        <v>621</v>
      </c>
      <c r="D64" s="7">
        <v>4</v>
      </c>
      <c r="E64" s="7">
        <v>2020</v>
      </c>
      <c r="F64" s="8">
        <v>16125.3</v>
      </c>
      <c r="G64" s="8">
        <v>16154.3</v>
      </c>
      <c r="H64" s="12">
        <f>(G64-F64)*0.0008598</f>
        <v>0.0249342</v>
      </c>
      <c r="I64" s="30">
        <f t="shared" si="1"/>
        <v>0.02853996078854832</v>
      </c>
      <c r="J64" s="32">
        <f t="shared" si="0"/>
        <v>0.05347416078854832</v>
      </c>
      <c r="K64" s="11">
        <v>36.9</v>
      </c>
      <c r="L64" s="11" t="s">
        <v>18</v>
      </c>
    </row>
    <row r="65" spans="1:12" ht="14.25" customHeight="1">
      <c r="A65" s="7">
        <v>5951</v>
      </c>
      <c r="B65" s="7">
        <v>10</v>
      </c>
      <c r="C65" s="7">
        <v>631</v>
      </c>
      <c r="D65" s="7">
        <v>4</v>
      </c>
      <c r="E65" s="7">
        <v>2020</v>
      </c>
      <c r="F65" s="8">
        <v>30964.8</v>
      </c>
      <c r="G65" s="8">
        <v>31495.4</v>
      </c>
      <c r="H65" s="12">
        <f>(G65-F65)*0.0008598</f>
        <v>0.45620988000000184</v>
      </c>
      <c r="I65" s="30">
        <f t="shared" si="1"/>
        <v>0.05050567586699743</v>
      </c>
      <c r="J65" s="32">
        <f t="shared" si="0"/>
        <v>0.5067155558669992</v>
      </c>
      <c r="K65" s="11">
        <v>65.3</v>
      </c>
      <c r="L65" s="11" t="s">
        <v>18</v>
      </c>
    </row>
    <row r="66" spans="1:12" ht="14.25" customHeight="1">
      <c r="A66" s="7">
        <v>5951</v>
      </c>
      <c r="B66" s="7">
        <v>10</v>
      </c>
      <c r="C66" s="7">
        <v>641</v>
      </c>
      <c r="D66" s="7">
        <v>4</v>
      </c>
      <c r="E66" s="7">
        <v>2020</v>
      </c>
      <c r="F66" s="8">
        <v>6375.2</v>
      </c>
      <c r="G66" s="8">
        <v>6410.8</v>
      </c>
      <c r="H66" s="12">
        <f>(G66-F66)*0.0008598</f>
        <v>0.03060888000000031</v>
      </c>
      <c r="I66" s="30">
        <f t="shared" si="1"/>
        <v>0.030705594669522177</v>
      </c>
      <c r="J66" s="32">
        <f t="shared" si="0"/>
        <v>0.06131447466952249</v>
      </c>
      <c r="K66" s="11">
        <v>39.7</v>
      </c>
      <c r="L66" s="11" t="s">
        <v>18</v>
      </c>
    </row>
    <row r="67" spans="1:12" ht="14.25" customHeight="1">
      <c r="A67" s="7">
        <v>5951</v>
      </c>
      <c r="B67" s="7">
        <v>10</v>
      </c>
      <c r="C67" s="7">
        <v>651</v>
      </c>
      <c r="D67" s="7">
        <v>4</v>
      </c>
      <c r="E67" s="7">
        <v>2020</v>
      </c>
      <c r="F67" s="8">
        <v>23685.4</v>
      </c>
      <c r="G67" s="8">
        <v>24077.8</v>
      </c>
      <c r="H67" s="12">
        <f>(G67-F67)*0.0008598</f>
        <v>0.3373855199999981</v>
      </c>
      <c r="I67" s="30">
        <f t="shared" si="1"/>
        <v>0.032097787878719655</v>
      </c>
      <c r="J67" s="32">
        <f aca="true" t="shared" si="3" ref="J67:J80">H67+I67</f>
        <v>0.36948330787871775</v>
      </c>
      <c r="K67" s="11">
        <v>41.5</v>
      </c>
      <c r="L67" s="11" t="s">
        <v>18</v>
      </c>
    </row>
    <row r="68" spans="1:12" ht="14.25" customHeight="1">
      <c r="A68" s="7">
        <v>5951</v>
      </c>
      <c r="B68" s="7">
        <v>10</v>
      </c>
      <c r="C68" s="7">
        <v>661</v>
      </c>
      <c r="D68" s="7">
        <v>4</v>
      </c>
      <c r="E68" s="7">
        <v>2020</v>
      </c>
      <c r="F68" s="8">
        <v>2.2</v>
      </c>
      <c r="G68" s="8">
        <v>2.6</v>
      </c>
      <c r="H68" s="12">
        <f>G68-F68</f>
        <v>0.3999999999999999</v>
      </c>
      <c r="I68" s="30">
        <f aca="true" t="shared" si="4" ref="I68:I80">$J$82*(K68/$J$85)</f>
        <v>0.03294857261767367</v>
      </c>
      <c r="J68" s="32">
        <f t="shared" si="3"/>
        <v>0.4329485726176736</v>
      </c>
      <c r="K68" s="11">
        <v>42.6</v>
      </c>
      <c r="L68" s="11" t="s">
        <v>18</v>
      </c>
    </row>
    <row r="69" spans="1:12" ht="14.25" customHeight="1">
      <c r="A69" s="7">
        <v>5951</v>
      </c>
      <c r="B69" s="7">
        <v>10</v>
      </c>
      <c r="C69" s="7">
        <v>671</v>
      </c>
      <c r="D69" s="7">
        <v>4</v>
      </c>
      <c r="E69" s="7">
        <v>2020</v>
      </c>
      <c r="F69" s="8">
        <v>9072.3</v>
      </c>
      <c r="G69" s="8">
        <v>9072.3</v>
      </c>
      <c r="H69" s="12">
        <f>(G69-F69)*0.0008598</f>
        <v>0</v>
      </c>
      <c r="I69" s="30">
        <f t="shared" si="4"/>
        <v>0.028385272654193047</v>
      </c>
      <c r="J69" s="32">
        <f t="shared" si="3"/>
        <v>0.028385272654193047</v>
      </c>
      <c r="K69" s="11">
        <v>36.7</v>
      </c>
      <c r="L69" s="11" t="s">
        <v>18</v>
      </c>
    </row>
    <row r="70" spans="1:12" ht="14.25" customHeight="1">
      <c r="A70" s="7">
        <v>5951</v>
      </c>
      <c r="B70" s="7">
        <v>10</v>
      </c>
      <c r="C70" s="7">
        <v>681</v>
      </c>
      <c r="D70" s="7">
        <v>4</v>
      </c>
      <c r="E70" s="7">
        <v>2020</v>
      </c>
      <c r="F70" s="8">
        <v>30839.9</v>
      </c>
      <c r="G70" s="8">
        <v>30997.1</v>
      </c>
      <c r="H70" s="12">
        <f>(G70-F70)*0.0008598</f>
        <v>0.1351605599999975</v>
      </c>
      <c r="I70" s="30">
        <f t="shared" si="4"/>
        <v>0.03681577597655556</v>
      </c>
      <c r="J70" s="32">
        <f t="shared" si="3"/>
        <v>0.17197633597655304</v>
      </c>
      <c r="K70" s="11">
        <v>47.6</v>
      </c>
      <c r="L70" s="11" t="s">
        <v>18</v>
      </c>
    </row>
    <row r="71" spans="1:12" ht="14.25" customHeight="1">
      <c r="A71" s="7">
        <v>5951</v>
      </c>
      <c r="B71" s="7">
        <v>10</v>
      </c>
      <c r="C71" s="7">
        <v>691</v>
      </c>
      <c r="D71" s="7">
        <v>4</v>
      </c>
      <c r="E71" s="7">
        <v>2020</v>
      </c>
      <c r="F71" s="8">
        <v>0</v>
      </c>
      <c r="G71" s="8">
        <v>0</v>
      </c>
      <c r="H71" s="12">
        <f>G71-F71</f>
        <v>0</v>
      </c>
      <c r="I71" s="30">
        <f t="shared" si="4"/>
        <v>0.030473562467989265</v>
      </c>
      <c r="J71" s="32">
        <f t="shared" si="3"/>
        <v>0.030473562467989265</v>
      </c>
      <c r="K71" s="11">
        <v>39.4</v>
      </c>
      <c r="L71" s="11" t="s">
        <v>18</v>
      </c>
    </row>
    <row r="72" spans="1:12" ht="14.25" customHeight="1">
      <c r="A72" s="7">
        <v>5951</v>
      </c>
      <c r="B72" s="7">
        <v>10</v>
      </c>
      <c r="C72" s="7">
        <v>701</v>
      </c>
      <c r="D72" s="7">
        <v>4</v>
      </c>
      <c r="E72" s="7">
        <v>2020</v>
      </c>
      <c r="F72" s="8">
        <v>7721.4</v>
      </c>
      <c r="G72" s="8">
        <v>7898.3</v>
      </c>
      <c r="H72" s="12">
        <f>(G72-F72)*0.0008598</f>
        <v>0.15209862000000046</v>
      </c>
      <c r="I72" s="30">
        <f t="shared" si="4"/>
        <v>0.032175131945897294</v>
      </c>
      <c r="J72" s="32">
        <f t="shared" si="3"/>
        <v>0.18427375194589776</v>
      </c>
      <c r="K72" s="11">
        <v>41.6</v>
      </c>
      <c r="L72" s="11" t="s">
        <v>18</v>
      </c>
    </row>
    <row r="73" spans="1:12" ht="14.25" customHeight="1">
      <c r="A73" s="7">
        <v>5951</v>
      </c>
      <c r="B73" s="7">
        <v>10</v>
      </c>
      <c r="C73" s="7">
        <v>711</v>
      </c>
      <c r="D73" s="7">
        <v>4</v>
      </c>
      <c r="E73" s="7">
        <v>2020</v>
      </c>
      <c r="F73" s="8">
        <v>0.3</v>
      </c>
      <c r="G73" s="8">
        <v>0.5</v>
      </c>
      <c r="H73" s="12">
        <f>G73-F73</f>
        <v>0.2</v>
      </c>
      <c r="I73" s="30">
        <f t="shared" si="4"/>
        <v>0.03310326075202895</v>
      </c>
      <c r="J73" s="32">
        <f t="shared" si="3"/>
        <v>0.23310326075202897</v>
      </c>
      <c r="K73" s="11">
        <v>42.8</v>
      </c>
      <c r="L73" s="11" t="s">
        <v>18</v>
      </c>
    </row>
    <row r="74" spans="1:12" ht="14.25" customHeight="1">
      <c r="A74" s="7">
        <v>5951</v>
      </c>
      <c r="B74" s="7">
        <v>10</v>
      </c>
      <c r="C74" s="7">
        <v>721</v>
      </c>
      <c r="D74" s="7">
        <v>4</v>
      </c>
      <c r="E74" s="7">
        <v>2020</v>
      </c>
      <c r="F74" s="8">
        <v>5551</v>
      </c>
      <c r="G74" s="8">
        <v>5599.5</v>
      </c>
      <c r="H74" s="12">
        <f>(G74-F74)*0.0008598</f>
        <v>0.041700299999999996</v>
      </c>
      <c r="I74" s="30">
        <f t="shared" si="4"/>
        <v>0.028385272654193047</v>
      </c>
      <c r="J74" s="32">
        <f t="shared" si="3"/>
        <v>0.07008557265419305</v>
      </c>
      <c r="K74" s="11">
        <v>36.7</v>
      </c>
      <c r="L74" s="11" t="s">
        <v>18</v>
      </c>
    </row>
    <row r="75" spans="1:12" ht="14.25" customHeight="1">
      <c r="A75" s="7">
        <v>5951</v>
      </c>
      <c r="B75" s="7">
        <v>10</v>
      </c>
      <c r="C75" s="7">
        <v>731</v>
      </c>
      <c r="D75" s="7">
        <v>4</v>
      </c>
      <c r="E75" s="7">
        <v>2020</v>
      </c>
      <c r="F75" s="10">
        <v>20006.4</v>
      </c>
      <c r="G75" s="10">
        <v>20293</v>
      </c>
      <c r="H75" s="12">
        <f>(G75-F75)*0.0008598</f>
        <v>0.24641867999999875</v>
      </c>
      <c r="I75" s="30">
        <f t="shared" si="4"/>
        <v>0.03697046411091083</v>
      </c>
      <c r="J75" s="32">
        <f t="shared" si="3"/>
        <v>0.2833891441109096</v>
      </c>
      <c r="K75" s="13">
        <v>47.8</v>
      </c>
      <c r="L75" s="11" t="s">
        <v>18</v>
      </c>
    </row>
    <row r="76" spans="1:12" ht="15">
      <c r="A76" s="7">
        <v>5951</v>
      </c>
      <c r="B76" s="7">
        <v>10</v>
      </c>
      <c r="C76" s="7">
        <v>741</v>
      </c>
      <c r="D76" s="7">
        <v>4</v>
      </c>
      <c r="E76" s="7">
        <v>2020</v>
      </c>
      <c r="F76" s="8">
        <v>0.7</v>
      </c>
      <c r="G76" s="8">
        <v>0.8</v>
      </c>
      <c r="H76" s="12">
        <f>G76-F76</f>
        <v>0.10000000000000009</v>
      </c>
      <c r="I76" s="30">
        <f t="shared" si="4"/>
        <v>0.030705594669522177</v>
      </c>
      <c r="J76" s="32">
        <f t="shared" si="3"/>
        <v>0.13070559466952225</v>
      </c>
      <c r="K76" s="11">
        <v>39.7</v>
      </c>
      <c r="L76" s="11" t="s">
        <v>18</v>
      </c>
    </row>
    <row r="77" spans="1:12" ht="14.25" customHeight="1">
      <c r="A77" s="7">
        <v>5951</v>
      </c>
      <c r="B77" s="7">
        <v>10</v>
      </c>
      <c r="C77" s="7">
        <v>751</v>
      </c>
      <c r="D77" s="7">
        <v>4</v>
      </c>
      <c r="E77" s="7">
        <v>2020</v>
      </c>
      <c r="F77" s="8">
        <v>25889</v>
      </c>
      <c r="G77" s="8">
        <v>26239.7</v>
      </c>
      <c r="H77" s="12">
        <f>(G77-F77)*0.0008598</f>
        <v>0.3015318600000006</v>
      </c>
      <c r="I77" s="30">
        <f t="shared" si="4"/>
        <v>0.032097787878719655</v>
      </c>
      <c r="J77" s="32">
        <f t="shared" si="3"/>
        <v>0.33362964787872024</v>
      </c>
      <c r="K77" s="11">
        <v>41.5</v>
      </c>
      <c r="L77" s="11" t="s">
        <v>18</v>
      </c>
    </row>
    <row r="78" spans="1:12" ht="14.25" customHeight="1">
      <c r="A78" s="7">
        <v>5951</v>
      </c>
      <c r="B78" s="7">
        <v>10</v>
      </c>
      <c r="C78" s="7">
        <v>761</v>
      </c>
      <c r="D78" s="7">
        <v>4</v>
      </c>
      <c r="E78" s="7">
        <v>2020</v>
      </c>
      <c r="F78" s="8">
        <v>0.3</v>
      </c>
      <c r="G78" s="8">
        <v>0.4</v>
      </c>
      <c r="H78" s="12">
        <f>G78-F78</f>
        <v>0.10000000000000003</v>
      </c>
      <c r="I78" s="30">
        <f t="shared" si="4"/>
        <v>0.032793884483318395</v>
      </c>
      <c r="J78" s="32">
        <f t="shared" si="3"/>
        <v>0.13279388448331841</v>
      </c>
      <c r="K78" s="11">
        <v>42.4</v>
      </c>
      <c r="L78" s="11" t="s">
        <v>18</v>
      </c>
    </row>
    <row r="79" spans="1:12" ht="14.25" customHeight="1">
      <c r="A79" s="7">
        <v>5951</v>
      </c>
      <c r="B79" s="7">
        <v>10</v>
      </c>
      <c r="C79" s="7">
        <v>771</v>
      </c>
      <c r="D79" s="7">
        <v>4</v>
      </c>
      <c r="E79" s="7">
        <v>2020</v>
      </c>
      <c r="F79" s="8">
        <v>2.8</v>
      </c>
      <c r="G79" s="8">
        <v>3</v>
      </c>
      <c r="H79" s="12">
        <f>G79-F79</f>
        <v>0.20000000000000018</v>
      </c>
      <c r="I79" s="30">
        <f t="shared" si="4"/>
        <v>0.028307928587015405</v>
      </c>
      <c r="J79" s="32">
        <f t="shared" si="3"/>
        <v>0.2283079285870156</v>
      </c>
      <c r="K79" s="11">
        <v>36.6</v>
      </c>
      <c r="L79" s="11" t="s">
        <v>18</v>
      </c>
    </row>
    <row r="80" spans="1:12" ht="14.25" customHeight="1">
      <c r="A80" s="7">
        <v>5951</v>
      </c>
      <c r="B80" s="7">
        <v>10</v>
      </c>
      <c r="C80" s="7">
        <v>781</v>
      </c>
      <c r="D80" s="7">
        <v>4</v>
      </c>
      <c r="E80" s="7">
        <v>2020</v>
      </c>
      <c r="F80" s="8">
        <v>29387.7</v>
      </c>
      <c r="G80" s="8">
        <v>29816.7</v>
      </c>
      <c r="H80" s="12">
        <f>(G80-F80)*0.0008598</f>
        <v>0.36885419999999997</v>
      </c>
      <c r="I80" s="30">
        <f t="shared" si="4"/>
        <v>0.03712515224526611</v>
      </c>
      <c r="J80" s="32">
        <f t="shared" si="3"/>
        <v>0.40597935224526605</v>
      </c>
      <c r="K80" s="24">
        <v>48</v>
      </c>
      <c r="L80" s="11" t="s">
        <v>18</v>
      </c>
    </row>
    <row r="81" spans="1:12" ht="15">
      <c r="A81" s="9"/>
      <c r="B81" s="9"/>
      <c r="C81" s="9"/>
      <c r="D81" s="9"/>
      <c r="E81" s="9"/>
      <c r="F81" s="9"/>
      <c r="G81" s="9"/>
      <c r="H81" s="14">
        <f>SUM(H3:H80)</f>
        <v>14.044017179999992</v>
      </c>
      <c r="I81" s="14">
        <f>SUM(I3:I80)</f>
        <v>3.430982820000011</v>
      </c>
      <c r="J81" s="14">
        <f>SUM(J3:J80)</f>
        <v>17.474999999999998</v>
      </c>
      <c r="K81" s="25">
        <f>SUM(K3:K80)</f>
        <v>4435.999999999999</v>
      </c>
      <c r="L81" s="9"/>
    </row>
    <row r="82" spans="1:12" ht="15">
      <c r="A82" s="15"/>
      <c r="B82" s="15"/>
      <c r="C82" s="15"/>
      <c r="D82" s="15"/>
      <c r="E82" s="15"/>
      <c r="F82" s="15"/>
      <c r="G82"/>
      <c r="H82" s="27"/>
      <c r="I82" s="16" t="s">
        <v>0</v>
      </c>
      <c r="J82" s="17">
        <f>J83-H81</f>
        <v>3.4309828200000094</v>
      </c>
      <c r="K82" s="18" t="s">
        <v>13</v>
      </c>
      <c r="L82" s="19"/>
    </row>
    <row r="83" spans="1:12" ht="15">
      <c r="A83" s="15"/>
      <c r="B83" s="15"/>
      <c r="C83" s="15"/>
      <c r="D83" s="15"/>
      <c r="E83" s="15"/>
      <c r="F83" s="15"/>
      <c r="G83" s="15"/>
      <c r="H83" s="28"/>
      <c r="I83" s="20" t="s">
        <v>14</v>
      </c>
      <c r="J83" s="21">
        <v>17.475</v>
      </c>
      <c r="K83" s="18" t="s">
        <v>13</v>
      </c>
      <c r="L83" s="6"/>
    </row>
    <row r="84" spans="1:12" ht="15">
      <c r="A84" s="15"/>
      <c r="B84" s="15"/>
      <c r="C84" s="15"/>
      <c r="D84" s="15"/>
      <c r="E84" s="15"/>
      <c r="F84" s="15"/>
      <c r="G84" s="15"/>
      <c r="H84" s="28"/>
      <c r="I84" s="22" t="s">
        <v>15</v>
      </c>
      <c r="J84" s="33">
        <f>H81</f>
        <v>14.044017179999992</v>
      </c>
      <c r="K84" s="18" t="s">
        <v>13</v>
      </c>
      <c r="L84" s="6"/>
    </row>
    <row r="85" spans="1:12" ht="15">
      <c r="A85" s="15"/>
      <c r="B85" s="15"/>
      <c r="C85" s="15"/>
      <c r="D85" s="15"/>
      <c r="E85" s="15"/>
      <c r="F85" s="15"/>
      <c r="G85" s="15"/>
      <c r="H85" s="28"/>
      <c r="I85" s="22" t="s">
        <v>16</v>
      </c>
      <c r="J85" s="23">
        <v>4436</v>
      </c>
      <c r="K85" s="18" t="s">
        <v>17</v>
      </c>
      <c r="L85" s="6"/>
    </row>
    <row r="86" spans="1:12" ht="15">
      <c r="A86" s="15"/>
      <c r="B86" s="15"/>
      <c r="C86" s="15"/>
      <c r="D86" s="15"/>
      <c r="E86" s="15"/>
      <c r="F86" s="15"/>
      <c r="G86" s="15"/>
      <c r="H86" s="28"/>
      <c r="I86" s="22"/>
      <c r="J86" s="23"/>
      <c r="K86" s="18"/>
      <c r="L86" s="6"/>
    </row>
    <row r="87" spans="2:11" ht="15.75">
      <c r="B87" s="31" t="s">
        <v>6</v>
      </c>
      <c r="K87" s="31" t="s">
        <v>7</v>
      </c>
    </row>
  </sheetData>
  <sheetProtection/>
  <mergeCells count="1">
    <mergeCell ref="A1:M1"/>
  </mergeCells>
  <printOptions/>
  <pageMargins left="0.7086614173228347" right="0.7086614173228347" top="0.7480314960629921" bottom="0.35433070866141736" header="0.31496062992125984" footer="0.31496062992125984"/>
  <pageSetup fitToHeight="3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Максим</cp:lastModifiedBy>
  <cp:lastPrinted>2020-04-27T09:53:46Z</cp:lastPrinted>
  <dcterms:created xsi:type="dcterms:W3CDTF">2015-03-15T10:37:38Z</dcterms:created>
  <dcterms:modified xsi:type="dcterms:W3CDTF">2020-04-27T13:04:36Z</dcterms:modified>
  <cp:category/>
  <cp:version/>
  <cp:contentType/>
  <cp:contentStatus/>
</cp:coreProperties>
</file>