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<sst xmlns="http://schemas.openxmlformats.org/spreadsheetml/2006/main" count="101" uniqueCount="22">
  <si>
    <t>Разница:</t>
  </si>
  <si>
    <t>G4</t>
  </si>
  <si>
    <t>D4</t>
  </si>
  <si>
    <t>K4</t>
  </si>
  <si>
    <t>MES4</t>
  </si>
  <si>
    <t>GOD4</t>
  </si>
  <si>
    <t>Директор</t>
  </si>
  <si>
    <t>Шарапов О.Н.</t>
  </si>
  <si>
    <t>Si</t>
  </si>
  <si>
    <t>Vi*</t>
  </si>
  <si>
    <t>Vои*</t>
  </si>
  <si>
    <t>RAZ4</t>
  </si>
  <si>
    <t>PRIM</t>
  </si>
  <si>
    <t>Гка</t>
  </si>
  <si>
    <t>Итого по ОДПУ:</t>
  </si>
  <si>
    <t>Факт.потр.:</t>
  </si>
  <si>
    <t>Об.площ.:</t>
  </si>
  <si>
    <t>кв.м</t>
  </si>
  <si>
    <t>ИПУ</t>
  </si>
  <si>
    <t>Адрес МКД: ул. Дзержинского, д.10, расчетный период с 26.03.2021 по 16.04.2021г.</t>
  </si>
  <si>
    <t>Показ. Нач.</t>
  </si>
  <si>
    <t>Показ. Кон.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</si>
</sst>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0.00000000000"/>
    <numFmt numFmtId="167" formatCode="0.00000000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2" fillId="33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52" applyFont="1">
      <alignment horizontal="left"/>
      <protection/>
    </xf>
    <xf numFmtId="164" fontId="0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abSelected="1" zoomScalePageLayoutView="0" workbookViewId="0" topLeftCell="A71">
      <selection activeCell="G83" sqref="G83:G84"/>
    </sheetView>
  </sheetViews>
  <sheetFormatPr defaultColWidth="8.8515625" defaultRowHeight="15"/>
  <cols>
    <col min="1" max="1" width="8.140625" style="1" customWidth="1"/>
    <col min="2" max="2" width="8.28125" style="1" customWidth="1"/>
    <col min="3" max="3" width="8.7109375" style="1" customWidth="1"/>
    <col min="4" max="4" width="8.28125" style="1" customWidth="1"/>
    <col min="5" max="5" width="8.140625" style="1" customWidth="1"/>
    <col min="6" max="6" width="11.7109375" style="1" customWidth="1"/>
    <col min="7" max="7" width="11.421875" style="1" customWidth="1"/>
    <col min="8" max="8" width="10.140625" style="29" customWidth="1"/>
    <col min="9" max="9" width="14.28125" style="1" customWidth="1"/>
    <col min="10" max="10" width="11.140625" style="2" customWidth="1"/>
    <col min="11" max="11" width="9.28125" style="2" customWidth="1"/>
    <col min="12" max="12" width="8.8515625" style="1" customWidth="1"/>
    <col min="13" max="16384" width="8.8515625" style="1" customWidth="1"/>
  </cols>
  <sheetData>
    <row r="1" spans="1:13" ht="33.75" customHeight="1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2" ht="20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>
        <v>44280</v>
      </c>
      <c r="G2" s="4">
        <v>44302</v>
      </c>
      <c r="H2" s="26" t="s">
        <v>9</v>
      </c>
      <c r="I2" s="3" t="s">
        <v>10</v>
      </c>
      <c r="J2" s="3" t="s">
        <v>11</v>
      </c>
      <c r="K2" s="5" t="s">
        <v>8</v>
      </c>
      <c r="L2" s="5" t="s">
        <v>12</v>
      </c>
    </row>
    <row r="3" spans="1:12" ht="17.25" customHeight="1">
      <c r="A3" s="7">
        <v>5951</v>
      </c>
      <c r="B3" s="7">
        <v>10</v>
      </c>
      <c r="C3" s="7">
        <v>11</v>
      </c>
      <c r="D3" s="7">
        <v>4</v>
      </c>
      <c r="E3" s="7">
        <v>2021</v>
      </c>
      <c r="F3" s="8">
        <v>37641.5</v>
      </c>
      <c r="G3" s="8">
        <v>38141.3</v>
      </c>
      <c r="H3" s="12">
        <f>(G3-F3)*0.0008598</f>
        <v>0.4297280400000025</v>
      </c>
      <c r="I3" s="30">
        <f>$J$82*(K3/$J$85)</f>
        <v>0.11320526217132533</v>
      </c>
      <c r="J3" s="32">
        <f aca="true" t="shared" si="0" ref="J3:J66">H3+I3</f>
        <v>0.5429333021713278</v>
      </c>
      <c r="K3" s="11">
        <v>75.6</v>
      </c>
      <c r="L3" s="11" t="s">
        <v>18</v>
      </c>
    </row>
    <row r="4" spans="1:12" ht="14.25" customHeight="1">
      <c r="A4" s="7">
        <v>5951</v>
      </c>
      <c r="B4" s="7">
        <v>10</v>
      </c>
      <c r="C4" s="7">
        <v>21</v>
      </c>
      <c r="D4" s="7">
        <v>4</v>
      </c>
      <c r="E4" s="7">
        <v>2021</v>
      </c>
      <c r="F4" s="8">
        <v>43807</v>
      </c>
      <c r="G4" s="8">
        <v>43807</v>
      </c>
      <c r="H4" s="12">
        <f>(G4-F4)*0.0008598</f>
        <v>0</v>
      </c>
      <c r="I4" s="30">
        <f aca="true" t="shared" si="1" ref="I4:I67">$J$82*(K4/$J$85)</f>
        <v>0.1202431554544633</v>
      </c>
      <c r="J4" s="32">
        <f t="shared" si="0"/>
        <v>0.1202431554544633</v>
      </c>
      <c r="K4" s="11">
        <v>80.3</v>
      </c>
      <c r="L4" s="11" t="s">
        <v>18</v>
      </c>
    </row>
    <row r="5" spans="1:12" ht="14.25" customHeight="1">
      <c r="A5" s="7">
        <v>5951</v>
      </c>
      <c r="B5" s="7">
        <v>10</v>
      </c>
      <c r="C5" s="7">
        <v>31</v>
      </c>
      <c r="D5" s="7">
        <v>4</v>
      </c>
      <c r="E5" s="7">
        <v>2021</v>
      </c>
      <c r="F5" s="8">
        <v>47435.5</v>
      </c>
      <c r="G5" s="8">
        <v>47719.8</v>
      </c>
      <c r="H5" s="12">
        <f>(G5-F5)*0.0008598</f>
        <v>0.2444411400000025</v>
      </c>
      <c r="I5" s="30">
        <f t="shared" si="1"/>
        <v>0.11320526217132533</v>
      </c>
      <c r="J5" s="32">
        <f t="shared" si="0"/>
        <v>0.3576464021713278</v>
      </c>
      <c r="K5" s="11">
        <v>75.6</v>
      </c>
      <c r="L5" s="11" t="s">
        <v>18</v>
      </c>
    </row>
    <row r="6" spans="1:12" ht="14.25" customHeight="1">
      <c r="A6" s="7">
        <v>5951</v>
      </c>
      <c r="B6" s="7">
        <v>10</v>
      </c>
      <c r="C6" s="7">
        <v>41</v>
      </c>
      <c r="D6" s="7">
        <v>4</v>
      </c>
      <c r="E6" s="7">
        <v>2021</v>
      </c>
      <c r="F6" s="8">
        <v>2</v>
      </c>
      <c r="G6" s="8">
        <v>2</v>
      </c>
      <c r="H6" s="12">
        <f>G6-F6</f>
        <v>0</v>
      </c>
      <c r="I6" s="30">
        <f t="shared" si="1"/>
        <v>0.21308344982777244</v>
      </c>
      <c r="J6" s="32">
        <f t="shared" si="0"/>
        <v>0.21308344982777244</v>
      </c>
      <c r="K6" s="11">
        <v>142.3</v>
      </c>
      <c r="L6" s="11" t="s">
        <v>18</v>
      </c>
    </row>
    <row r="7" spans="1:12" ht="14.25" customHeight="1">
      <c r="A7" s="7">
        <v>5951</v>
      </c>
      <c r="B7" s="7">
        <v>10</v>
      </c>
      <c r="C7" s="7">
        <v>51</v>
      </c>
      <c r="D7" s="7">
        <v>4</v>
      </c>
      <c r="E7" s="7">
        <v>2021</v>
      </c>
      <c r="F7" s="8">
        <v>14956.3</v>
      </c>
      <c r="G7" s="8">
        <v>14956.3</v>
      </c>
      <c r="H7" s="12">
        <f>(G7-F7)*0.0008598</f>
        <v>0</v>
      </c>
      <c r="I7" s="30">
        <f t="shared" si="1"/>
        <v>0.11814676171054987</v>
      </c>
      <c r="J7" s="32">
        <f t="shared" si="0"/>
        <v>0.11814676171054987</v>
      </c>
      <c r="K7" s="11">
        <v>78.9</v>
      </c>
      <c r="L7" s="11" t="s">
        <v>18</v>
      </c>
    </row>
    <row r="8" spans="1:12" ht="14.25" customHeight="1">
      <c r="A8" s="7">
        <v>5951</v>
      </c>
      <c r="B8" s="7">
        <v>10</v>
      </c>
      <c r="C8" s="7">
        <v>61</v>
      </c>
      <c r="D8" s="7">
        <v>4</v>
      </c>
      <c r="E8" s="7">
        <v>2021</v>
      </c>
      <c r="F8" s="8">
        <v>0.2</v>
      </c>
      <c r="G8" s="8">
        <v>0.2</v>
      </c>
      <c r="H8" s="12">
        <f>G8-F8</f>
        <v>0</v>
      </c>
      <c r="I8" s="30">
        <f t="shared" si="1"/>
        <v>0.21967211588007177</v>
      </c>
      <c r="J8" s="32">
        <f t="shared" si="0"/>
        <v>0.21967211588007177</v>
      </c>
      <c r="K8" s="11">
        <v>146.7</v>
      </c>
      <c r="L8" s="11" t="s">
        <v>18</v>
      </c>
    </row>
    <row r="9" spans="1:12" ht="14.25" customHeight="1">
      <c r="A9" s="7">
        <v>5951</v>
      </c>
      <c r="B9" s="7">
        <v>10</v>
      </c>
      <c r="C9" s="7">
        <v>71</v>
      </c>
      <c r="D9" s="7">
        <v>4</v>
      </c>
      <c r="E9" s="7">
        <v>2021</v>
      </c>
      <c r="F9" s="8">
        <v>7096</v>
      </c>
      <c r="G9" s="8">
        <v>7096</v>
      </c>
      <c r="H9" s="12">
        <f>(G9-F9)*0.0008598</f>
        <v>0</v>
      </c>
      <c r="I9" s="30">
        <f t="shared" si="1"/>
        <v>0.11874573135166798</v>
      </c>
      <c r="J9" s="32">
        <f t="shared" si="0"/>
        <v>0.11874573135166798</v>
      </c>
      <c r="K9" s="11">
        <v>79.3</v>
      </c>
      <c r="L9" s="11" t="s">
        <v>18</v>
      </c>
    </row>
    <row r="10" spans="1:12" ht="14.25" customHeight="1">
      <c r="A10" s="7">
        <v>5951</v>
      </c>
      <c r="B10" s="7">
        <v>10</v>
      </c>
      <c r="C10" s="7">
        <v>81</v>
      </c>
      <c r="D10" s="7">
        <v>4</v>
      </c>
      <c r="E10" s="7">
        <v>2021</v>
      </c>
      <c r="F10" s="8">
        <v>22982.8</v>
      </c>
      <c r="G10" s="8">
        <v>22982.8</v>
      </c>
      <c r="H10" s="12">
        <f>(G10-F10)*0.0008598</f>
        <v>0</v>
      </c>
      <c r="I10" s="30">
        <f t="shared" si="1"/>
        <v>0.21937263105951274</v>
      </c>
      <c r="J10" s="32">
        <f t="shared" si="0"/>
        <v>0.21937263105951274</v>
      </c>
      <c r="K10" s="11">
        <v>146.5</v>
      </c>
      <c r="L10" s="11" t="s">
        <v>18</v>
      </c>
    </row>
    <row r="11" spans="1:12" ht="14.25" customHeight="1">
      <c r="A11" s="7">
        <v>5951</v>
      </c>
      <c r="B11" s="7">
        <v>10</v>
      </c>
      <c r="C11" s="7">
        <v>91</v>
      </c>
      <c r="D11" s="7">
        <v>4</v>
      </c>
      <c r="E11" s="7">
        <v>2021</v>
      </c>
      <c r="F11" s="8">
        <v>19259.4</v>
      </c>
      <c r="G11" s="8">
        <v>19259.4</v>
      </c>
      <c r="H11" s="12">
        <f>(G11-F11)*0.0008598</f>
        <v>0</v>
      </c>
      <c r="I11" s="30">
        <f t="shared" si="1"/>
        <v>0.11724830724887267</v>
      </c>
      <c r="J11" s="32">
        <f t="shared" si="0"/>
        <v>0.11724830724887267</v>
      </c>
      <c r="K11" s="11">
        <v>78.3</v>
      </c>
      <c r="L11" s="11" t="s">
        <v>18</v>
      </c>
    </row>
    <row r="12" spans="1:12" ht="14.25" customHeight="1">
      <c r="A12" s="7">
        <v>5951</v>
      </c>
      <c r="B12" s="7">
        <v>10</v>
      </c>
      <c r="C12" s="7">
        <v>101</v>
      </c>
      <c r="D12" s="7">
        <v>4</v>
      </c>
      <c r="E12" s="7">
        <v>2021</v>
      </c>
      <c r="F12" s="8">
        <v>25100</v>
      </c>
      <c r="G12" s="8">
        <v>25100</v>
      </c>
      <c r="H12" s="12">
        <f>(G12-F12)*0.0008598</f>
        <v>0</v>
      </c>
      <c r="I12" s="30">
        <f t="shared" si="1"/>
        <v>0.2190731462389537</v>
      </c>
      <c r="J12" s="32">
        <f t="shared" si="0"/>
        <v>0.2190731462389537</v>
      </c>
      <c r="K12" s="11">
        <v>146.3</v>
      </c>
      <c r="L12" s="11" t="s">
        <v>18</v>
      </c>
    </row>
    <row r="13" spans="1:12" ht="14.25" customHeight="1">
      <c r="A13" s="7">
        <v>5951</v>
      </c>
      <c r="B13" s="7">
        <v>10</v>
      </c>
      <c r="C13" s="7">
        <v>111</v>
      </c>
      <c r="D13" s="7">
        <v>4</v>
      </c>
      <c r="E13" s="7">
        <v>2021</v>
      </c>
      <c r="F13" s="8">
        <v>44179.5</v>
      </c>
      <c r="G13" s="8">
        <v>44600.4</v>
      </c>
      <c r="H13" s="12">
        <f>(G13-F13)*0.0008598</f>
        <v>0.36188982000000125</v>
      </c>
      <c r="I13" s="30">
        <f t="shared" si="1"/>
        <v>0.1182965041208294</v>
      </c>
      <c r="J13" s="32">
        <f t="shared" si="0"/>
        <v>0.4801863241208306</v>
      </c>
      <c r="K13" s="11">
        <v>79</v>
      </c>
      <c r="L13" s="11" t="s">
        <v>18</v>
      </c>
    </row>
    <row r="14" spans="1:12" ht="14.25" customHeight="1">
      <c r="A14" s="7">
        <v>5951</v>
      </c>
      <c r="B14" s="7">
        <v>10</v>
      </c>
      <c r="C14" s="7">
        <v>121</v>
      </c>
      <c r="D14" s="7">
        <v>4</v>
      </c>
      <c r="E14" s="7">
        <v>2021</v>
      </c>
      <c r="F14" s="8">
        <v>2.3</v>
      </c>
      <c r="G14" s="8">
        <v>2.3</v>
      </c>
      <c r="H14" s="12">
        <f>G14-F14</f>
        <v>0</v>
      </c>
      <c r="I14" s="30">
        <f t="shared" si="1"/>
        <v>0.2177254645464379</v>
      </c>
      <c r="J14" s="32">
        <f t="shared" si="0"/>
        <v>0.2177254645464379</v>
      </c>
      <c r="K14" s="11">
        <v>145.4</v>
      </c>
      <c r="L14" s="11" t="s">
        <v>18</v>
      </c>
    </row>
    <row r="15" spans="1:12" ht="14.25" customHeight="1">
      <c r="A15" s="7">
        <v>5951</v>
      </c>
      <c r="B15" s="7">
        <v>10</v>
      </c>
      <c r="C15" s="7">
        <v>131</v>
      </c>
      <c r="D15" s="7">
        <v>4</v>
      </c>
      <c r="E15" s="7">
        <v>2021</v>
      </c>
      <c r="F15" s="8">
        <v>52528.8</v>
      </c>
      <c r="G15" s="8">
        <v>52895.2</v>
      </c>
      <c r="H15" s="12">
        <f>(G15-F15)*0.0008598</f>
        <v>0.315030719999995</v>
      </c>
      <c r="I15" s="30">
        <f t="shared" si="1"/>
        <v>0.11799701930027033</v>
      </c>
      <c r="J15" s="32">
        <f t="shared" si="0"/>
        <v>0.43302773930026534</v>
      </c>
      <c r="K15" s="11">
        <v>78.8</v>
      </c>
      <c r="L15" s="11" t="s">
        <v>18</v>
      </c>
    </row>
    <row r="16" spans="1:12" ht="14.25" customHeight="1">
      <c r="A16" s="7">
        <v>5951</v>
      </c>
      <c r="B16" s="7">
        <v>10</v>
      </c>
      <c r="C16" s="7">
        <v>141</v>
      </c>
      <c r="D16" s="7">
        <v>4</v>
      </c>
      <c r="E16" s="7">
        <v>2021</v>
      </c>
      <c r="F16" s="8">
        <v>0</v>
      </c>
      <c r="G16" s="8">
        <v>0</v>
      </c>
      <c r="H16" s="12">
        <f>G16-F16</f>
        <v>0</v>
      </c>
      <c r="I16" s="30">
        <f t="shared" si="1"/>
        <v>0.21787520695671742</v>
      </c>
      <c r="J16" s="32">
        <f t="shared" si="0"/>
        <v>0.21787520695671742</v>
      </c>
      <c r="K16" s="11">
        <v>145.5</v>
      </c>
      <c r="L16" s="11" t="s">
        <v>18</v>
      </c>
    </row>
    <row r="17" spans="1:12" ht="14.25" customHeight="1">
      <c r="A17" s="7">
        <v>5951</v>
      </c>
      <c r="B17" s="7">
        <v>10</v>
      </c>
      <c r="C17" s="7">
        <v>151</v>
      </c>
      <c r="D17" s="7">
        <v>4</v>
      </c>
      <c r="E17" s="7">
        <v>2021</v>
      </c>
      <c r="F17" s="8">
        <v>34126.6</v>
      </c>
      <c r="G17" s="8">
        <v>34499.6</v>
      </c>
      <c r="H17" s="12">
        <f>(G17-F17)*0.0008598</f>
        <v>0.3207054</v>
      </c>
      <c r="I17" s="30">
        <f t="shared" si="1"/>
        <v>0.08939621893687993</v>
      </c>
      <c r="J17" s="32">
        <f t="shared" si="0"/>
        <v>0.4101016189368799</v>
      </c>
      <c r="K17" s="11">
        <v>59.7</v>
      </c>
      <c r="L17" s="11" t="s">
        <v>18</v>
      </c>
    </row>
    <row r="18" spans="1:12" ht="14.25" customHeight="1">
      <c r="A18" s="7">
        <v>5951</v>
      </c>
      <c r="B18" s="7">
        <v>10</v>
      </c>
      <c r="C18" s="7">
        <v>161</v>
      </c>
      <c r="D18" s="7">
        <v>4</v>
      </c>
      <c r="E18" s="7">
        <v>2021</v>
      </c>
      <c r="F18" s="10">
        <v>22689</v>
      </c>
      <c r="G18" s="10">
        <v>23118.4</v>
      </c>
      <c r="H18" s="12">
        <f>(G18-F18)*0.0008598</f>
        <v>0.36919812000000124</v>
      </c>
      <c r="I18" s="30">
        <f t="shared" si="1"/>
        <v>0.08819827965464368</v>
      </c>
      <c r="J18" s="32">
        <f t="shared" si="0"/>
        <v>0.4573963996546449</v>
      </c>
      <c r="K18" s="13">
        <v>58.9</v>
      </c>
      <c r="L18" s="11" t="s">
        <v>18</v>
      </c>
    </row>
    <row r="19" spans="1:12" ht="15">
      <c r="A19" s="7">
        <v>5951</v>
      </c>
      <c r="B19" s="7">
        <v>10</v>
      </c>
      <c r="C19" s="7">
        <v>171</v>
      </c>
      <c r="D19" s="7">
        <v>4</v>
      </c>
      <c r="E19" s="7">
        <v>2021</v>
      </c>
      <c r="F19" s="8">
        <v>6.4</v>
      </c>
      <c r="G19" s="8">
        <v>6.5</v>
      </c>
      <c r="H19" s="12">
        <f>G19-F19</f>
        <v>0.09999999999999964</v>
      </c>
      <c r="I19" s="30">
        <f t="shared" si="1"/>
        <v>0.06139438821460766</v>
      </c>
      <c r="J19" s="32">
        <f t="shared" si="0"/>
        <v>0.1613943882146073</v>
      </c>
      <c r="K19" s="11">
        <v>41</v>
      </c>
      <c r="L19" s="11" t="s">
        <v>18</v>
      </c>
    </row>
    <row r="20" spans="1:12" ht="14.25" customHeight="1">
      <c r="A20" s="7">
        <v>5951</v>
      </c>
      <c r="B20" s="7">
        <v>10</v>
      </c>
      <c r="C20" s="7">
        <v>181</v>
      </c>
      <c r="D20" s="7">
        <v>4</v>
      </c>
      <c r="E20" s="7">
        <v>2021</v>
      </c>
      <c r="F20" s="8">
        <v>18440.7</v>
      </c>
      <c r="G20" s="8">
        <v>18444.9</v>
      </c>
      <c r="H20" s="12">
        <f>(G20-F20)*0.0008598</f>
        <v>0.0036111600000006253</v>
      </c>
      <c r="I20" s="30">
        <f t="shared" si="1"/>
        <v>0.0853531738593326</v>
      </c>
      <c r="J20" s="32">
        <f t="shared" si="0"/>
        <v>0.08896433385933322</v>
      </c>
      <c r="K20" s="11">
        <v>57</v>
      </c>
      <c r="L20" s="11" t="s">
        <v>18</v>
      </c>
    </row>
    <row r="21" spans="1:12" ht="14.25" customHeight="1">
      <c r="A21" s="7">
        <v>5951</v>
      </c>
      <c r="B21" s="7">
        <v>10</v>
      </c>
      <c r="C21" s="7">
        <v>191</v>
      </c>
      <c r="D21" s="7">
        <v>4</v>
      </c>
      <c r="E21" s="7">
        <v>2021</v>
      </c>
      <c r="F21" s="8">
        <v>6.6</v>
      </c>
      <c r="G21" s="8">
        <v>6.8</v>
      </c>
      <c r="H21" s="12">
        <f>G21-F21</f>
        <v>0.20000000000000018</v>
      </c>
      <c r="I21" s="30">
        <f t="shared" si="1"/>
        <v>0.0548057221623083</v>
      </c>
      <c r="J21" s="32">
        <f t="shared" si="0"/>
        <v>0.25480572216230846</v>
      </c>
      <c r="K21" s="11">
        <v>36.6</v>
      </c>
      <c r="L21" s="11" t="s">
        <v>18</v>
      </c>
    </row>
    <row r="22" spans="1:12" ht="14.25" customHeight="1">
      <c r="A22" s="7">
        <v>5951</v>
      </c>
      <c r="B22" s="7">
        <v>10</v>
      </c>
      <c r="C22" s="7">
        <v>201</v>
      </c>
      <c r="D22" s="7">
        <v>4</v>
      </c>
      <c r="E22" s="7">
        <v>2021</v>
      </c>
      <c r="F22" s="8">
        <v>47600.3</v>
      </c>
      <c r="G22" s="8">
        <v>47774.9</v>
      </c>
      <c r="H22" s="12">
        <f>(G22-F22)*0.0008598</f>
        <v>0.15012107999999874</v>
      </c>
      <c r="I22" s="30">
        <f t="shared" si="1"/>
        <v>0.08759931001352557</v>
      </c>
      <c r="J22" s="32">
        <f t="shared" si="0"/>
        <v>0.2377203900135243</v>
      </c>
      <c r="K22" s="11">
        <v>58.5</v>
      </c>
      <c r="L22" s="11" t="s">
        <v>18</v>
      </c>
    </row>
    <row r="23" spans="1:12" ht="14.25" customHeight="1">
      <c r="A23" s="7">
        <v>5951</v>
      </c>
      <c r="B23" s="7">
        <v>10</v>
      </c>
      <c r="C23" s="7">
        <v>211</v>
      </c>
      <c r="D23" s="7">
        <v>4</v>
      </c>
      <c r="E23" s="7">
        <v>2021</v>
      </c>
      <c r="F23" s="8">
        <v>6263.9</v>
      </c>
      <c r="G23" s="8">
        <v>6263.9</v>
      </c>
      <c r="H23" s="12">
        <f>(G23-F23)*0.0008598</f>
        <v>0</v>
      </c>
      <c r="I23" s="30">
        <f t="shared" si="1"/>
        <v>0.06109490339404859</v>
      </c>
      <c r="J23" s="32">
        <f t="shared" si="0"/>
        <v>0.06109490339404859</v>
      </c>
      <c r="K23" s="11">
        <v>40.8</v>
      </c>
      <c r="L23" s="11" t="s">
        <v>18</v>
      </c>
    </row>
    <row r="24" spans="1:12" ht="14.25" customHeight="1">
      <c r="A24" s="7">
        <v>5951</v>
      </c>
      <c r="B24" s="7">
        <v>10</v>
      </c>
      <c r="C24" s="7">
        <v>221</v>
      </c>
      <c r="D24" s="7">
        <v>4</v>
      </c>
      <c r="E24" s="7">
        <v>2021</v>
      </c>
      <c r="F24" s="8">
        <v>9496.9</v>
      </c>
      <c r="G24" s="8">
        <v>9496.9</v>
      </c>
      <c r="H24" s="12">
        <f>(G24-F24)*0.0008598</f>
        <v>0</v>
      </c>
      <c r="I24" s="30">
        <f t="shared" si="1"/>
        <v>0.08610188591073026</v>
      </c>
      <c r="J24" s="32">
        <f t="shared" si="0"/>
        <v>0.08610188591073026</v>
      </c>
      <c r="K24" s="11">
        <v>57.5</v>
      </c>
      <c r="L24" s="11" t="s">
        <v>18</v>
      </c>
    </row>
    <row r="25" spans="1:12" ht="14.25" customHeight="1">
      <c r="A25" s="7">
        <v>5951</v>
      </c>
      <c r="B25" s="7">
        <v>10</v>
      </c>
      <c r="C25" s="7">
        <v>231</v>
      </c>
      <c r="D25" s="7">
        <v>4</v>
      </c>
      <c r="E25" s="7">
        <v>2021</v>
      </c>
      <c r="F25" s="10">
        <v>0</v>
      </c>
      <c r="G25" s="10">
        <v>0</v>
      </c>
      <c r="H25" s="12">
        <v>0.549</v>
      </c>
      <c r="I25" s="30">
        <f t="shared" si="1"/>
        <v>0.0548057221623083</v>
      </c>
      <c r="J25" s="32">
        <f t="shared" si="0"/>
        <v>0.6038057221623083</v>
      </c>
      <c r="K25" s="13">
        <v>36.6</v>
      </c>
      <c r="L25" s="11" t="s">
        <v>18</v>
      </c>
    </row>
    <row r="26" spans="1:12" ht="15">
      <c r="A26" s="7">
        <v>5951</v>
      </c>
      <c r="B26" s="7">
        <v>10</v>
      </c>
      <c r="C26" s="7">
        <v>241</v>
      </c>
      <c r="D26" s="7">
        <v>4</v>
      </c>
      <c r="E26" s="7">
        <v>2021</v>
      </c>
      <c r="F26" s="8">
        <v>14627.4</v>
      </c>
      <c r="G26" s="8">
        <v>15145.2</v>
      </c>
      <c r="H26" s="12">
        <f>(G26-F26)*0.0008598</f>
        <v>0.4452044400000009</v>
      </c>
      <c r="I26" s="30">
        <f t="shared" si="1"/>
        <v>0.09044441580883665</v>
      </c>
      <c r="J26" s="32">
        <f t="shared" si="0"/>
        <v>0.5356488558088376</v>
      </c>
      <c r="K26" s="11">
        <v>60.4</v>
      </c>
      <c r="L26" s="11" t="s">
        <v>18</v>
      </c>
    </row>
    <row r="27" spans="1:12" ht="14.25" customHeight="1">
      <c r="A27" s="7">
        <v>5951</v>
      </c>
      <c r="B27" s="7">
        <v>10</v>
      </c>
      <c r="C27" s="7">
        <v>251</v>
      </c>
      <c r="D27" s="7">
        <v>4</v>
      </c>
      <c r="E27" s="7">
        <v>2021</v>
      </c>
      <c r="F27" s="8">
        <v>22189.6</v>
      </c>
      <c r="G27" s="8">
        <v>22442.2</v>
      </c>
      <c r="H27" s="12">
        <f>(G27-F27)*0.0008598</f>
        <v>0.21718548000000187</v>
      </c>
      <c r="I27" s="30">
        <f t="shared" si="1"/>
        <v>0.06349078195852109</v>
      </c>
      <c r="J27" s="32">
        <f t="shared" si="0"/>
        <v>0.28067626195852297</v>
      </c>
      <c r="K27" s="11">
        <v>42.4</v>
      </c>
      <c r="L27" s="11" t="s">
        <v>18</v>
      </c>
    </row>
    <row r="28" spans="1:12" ht="14.25" customHeight="1">
      <c r="A28" s="7">
        <v>5951</v>
      </c>
      <c r="B28" s="7">
        <v>10</v>
      </c>
      <c r="C28" s="7">
        <v>261</v>
      </c>
      <c r="D28" s="7">
        <v>4</v>
      </c>
      <c r="E28" s="7">
        <v>2021</v>
      </c>
      <c r="F28" s="8">
        <v>7371.3</v>
      </c>
      <c r="G28" s="8">
        <v>7371.3</v>
      </c>
      <c r="H28" s="12">
        <f>(G28-F28)*0.0008598</f>
        <v>0</v>
      </c>
      <c r="I28" s="30">
        <f t="shared" si="1"/>
        <v>0.08715008278268697</v>
      </c>
      <c r="J28" s="32">
        <f t="shared" si="0"/>
        <v>0.08715008278268697</v>
      </c>
      <c r="K28" s="11">
        <v>58.2</v>
      </c>
      <c r="L28" s="11" t="s">
        <v>18</v>
      </c>
    </row>
    <row r="29" spans="1:12" ht="14.25" customHeight="1">
      <c r="A29" s="7">
        <v>5951</v>
      </c>
      <c r="B29" s="7">
        <v>10</v>
      </c>
      <c r="C29" s="7">
        <v>271</v>
      </c>
      <c r="D29" s="7">
        <v>4</v>
      </c>
      <c r="E29" s="7">
        <v>2021</v>
      </c>
      <c r="F29" s="8">
        <v>12327</v>
      </c>
      <c r="G29" s="8">
        <v>12415.8</v>
      </c>
      <c r="H29" s="12">
        <f>(G29-F29)*0.0008598</f>
        <v>0.07635023999999938</v>
      </c>
      <c r="I29" s="30">
        <f t="shared" si="1"/>
        <v>0.05690211590622173</v>
      </c>
      <c r="J29" s="32">
        <f t="shared" si="0"/>
        <v>0.13325235590622111</v>
      </c>
      <c r="K29" s="11">
        <v>38</v>
      </c>
      <c r="L29" s="11" t="s">
        <v>18</v>
      </c>
    </row>
    <row r="30" spans="1:12" ht="14.25" customHeight="1">
      <c r="A30" s="7">
        <v>5951</v>
      </c>
      <c r="B30" s="7">
        <v>10</v>
      </c>
      <c r="C30" s="7">
        <v>281</v>
      </c>
      <c r="D30" s="7">
        <v>4</v>
      </c>
      <c r="E30" s="7">
        <v>2021</v>
      </c>
      <c r="F30" s="8">
        <v>40831.1</v>
      </c>
      <c r="G30" s="8">
        <v>41061.1</v>
      </c>
      <c r="H30" s="12">
        <f>(G30-F30)*0.0008598</f>
        <v>0.19775399999999999</v>
      </c>
      <c r="I30" s="30">
        <f t="shared" si="1"/>
        <v>0.0901449309882776</v>
      </c>
      <c r="J30" s="32">
        <f t="shared" si="0"/>
        <v>0.28789893098827757</v>
      </c>
      <c r="K30" s="11">
        <v>60.2</v>
      </c>
      <c r="L30" s="11" t="s">
        <v>18</v>
      </c>
    </row>
    <row r="31" spans="1:12" ht="14.25" customHeight="1">
      <c r="A31" s="7">
        <v>5951</v>
      </c>
      <c r="B31" s="7">
        <v>10</v>
      </c>
      <c r="C31" s="7">
        <v>291</v>
      </c>
      <c r="D31" s="7">
        <v>4</v>
      </c>
      <c r="E31" s="7">
        <v>2021</v>
      </c>
      <c r="F31" s="8">
        <v>7.6</v>
      </c>
      <c r="G31" s="8">
        <v>7.8</v>
      </c>
      <c r="H31" s="12">
        <f>G31-F31</f>
        <v>0.20000000000000018</v>
      </c>
      <c r="I31" s="30">
        <f t="shared" si="1"/>
        <v>0.06379026677908016</v>
      </c>
      <c r="J31" s="32">
        <f t="shared" si="0"/>
        <v>0.26379026677908035</v>
      </c>
      <c r="K31" s="11">
        <v>42.6</v>
      </c>
      <c r="L31" s="11" t="s">
        <v>18</v>
      </c>
    </row>
    <row r="32" spans="1:12" ht="14.25" customHeight="1">
      <c r="A32" s="7">
        <v>5951</v>
      </c>
      <c r="B32" s="7">
        <v>10</v>
      </c>
      <c r="C32" s="7">
        <v>301</v>
      </c>
      <c r="D32" s="7">
        <v>4</v>
      </c>
      <c r="E32" s="7">
        <v>2021</v>
      </c>
      <c r="F32" s="8">
        <v>22829.2</v>
      </c>
      <c r="G32" s="8">
        <v>23003.4</v>
      </c>
      <c r="H32" s="12">
        <f>(G32-F32)*0.0008598</f>
        <v>0.14977716000000063</v>
      </c>
      <c r="I32" s="30">
        <f t="shared" si="1"/>
        <v>0.08715008278268697</v>
      </c>
      <c r="J32" s="32">
        <f t="shared" si="0"/>
        <v>0.23692724278268762</v>
      </c>
      <c r="K32" s="11">
        <v>58.2</v>
      </c>
      <c r="L32" s="11" t="s">
        <v>18</v>
      </c>
    </row>
    <row r="33" spans="1:12" ht="14.25" customHeight="1">
      <c r="A33" s="7">
        <v>5951</v>
      </c>
      <c r="B33" s="7">
        <v>10</v>
      </c>
      <c r="C33" s="7">
        <v>311</v>
      </c>
      <c r="D33" s="7">
        <v>4</v>
      </c>
      <c r="E33" s="7">
        <v>2021</v>
      </c>
      <c r="F33" s="8">
        <v>11376.8</v>
      </c>
      <c r="G33" s="8">
        <v>11452.4</v>
      </c>
      <c r="H33" s="12">
        <f>(G33-F33)*0.0008598</f>
        <v>0.06500088000000032</v>
      </c>
      <c r="I33" s="30">
        <f t="shared" si="1"/>
        <v>0.0572016007267808</v>
      </c>
      <c r="J33" s="32">
        <f t="shared" si="0"/>
        <v>0.12220248072678111</v>
      </c>
      <c r="K33" s="11">
        <v>38.2</v>
      </c>
      <c r="L33" s="11" t="s">
        <v>18</v>
      </c>
    </row>
    <row r="34" spans="1:12" ht="14.25" customHeight="1">
      <c r="A34" s="7">
        <v>5951</v>
      </c>
      <c r="B34" s="7">
        <v>10</v>
      </c>
      <c r="C34" s="7">
        <v>321</v>
      </c>
      <c r="D34" s="7">
        <v>4</v>
      </c>
      <c r="E34" s="7">
        <v>2021</v>
      </c>
      <c r="F34" s="8">
        <v>15343.9</v>
      </c>
      <c r="G34" s="8">
        <v>15628.5</v>
      </c>
      <c r="H34" s="12">
        <f>(G34-F34)*0.0008598</f>
        <v>0.24469908000000032</v>
      </c>
      <c r="I34" s="30">
        <f t="shared" si="1"/>
        <v>0.08969570375743899</v>
      </c>
      <c r="J34" s="32">
        <f t="shared" si="0"/>
        <v>0.3343947837574393</v>
      </c>
      <c r="K34" s="11">
        <v>59.9</v>
      </c>
      <c r="L34" s="11" t="s">
        <v>18</v>
      </c>
    </row>
    <row r="35" spans="1:12" ht="14.25" customHeight="1">
      <c r="A35" s="7">
        <v>5951</v>
      </c>
      <c r="B35" s="7">
        <v>10</v>
      </c>
      <c r="C35" s="7">
        <v>331</v>
      </c>
      <c r="D35" s="7">
        <v>4</v>
      </c>
      <c r="E35" s="7">
        <v>2021</v>
      </c>
      <c r="F35" s="8">
        <v>0</v>
      </c>
      <c r="G35" s="8">
        <v>0</v>
      </c>
      <c r="H35" s="12">
        <f>G35-F35</f>
        <v>0</v>
      </c>
      <c r="I35" s="30">
        <f t="shared" si="1"/>
        <v>0.06334103954824155</v>
      </c>
      <c r="J35" s="32">
        <f t="shared" si="0"/>
        <v>0.06334103954824155</v>
      </c>
      <c r="K35" s="11">
        <v>42.3</v>
      </c>
      <c r="L35" s="11" t="s">
        <v>18</v>
      </c>
    </row>
    <row r="36" spans="1:12" ht="14.25" customHeight="1">
      <c r="A36" s="7">
        <v>5951</v>
      </c>
      <c r="B36" s="7">
        <v>10</v>
      </c>
      <c r="C36" s="7">
        <v>341</v>
      </c>
      <c r="D36" s="7">
        <v>4</v>
      </c>
      <c r="E36" s="7">
        <v>2021</v>
      </c>
      <c r="F36" s="8">
        <v>5262.5</v>
      </c>
      <c r="G36" s="8">
        <v>5280</v>
      </c>
      <c r="H36" s="12">
        <f>(G36-F36)*0.0008598</f>
        <v>0.015046499999999999</v>
      </c>
      <c r="I36" s="30">
        <f t="shared" si="1"/>
        <v>0.08700034037240745</v>
      </c>
      <c r="J36" s="32">
        <f t="shared" si="0"/>
        <v>0.10204684037240745</v>
      </c>
      <c r="K36" s="11">
        <v>58.1</v>
      </c>
      <c r="L36" s="11" t="s">
        <v>18</v>
      </c>
    </row>
    <row r="37" spans="1:12" ht="14.25" customHeight="1">
      <c r="A37" s="7">
        <v>5951</v>
      </c>
      <c r="B37" s="7">
        <v>10</v>
      </c>
      <c r="C37" s="7">
        <v>351</v>
      </c>
      <c r="D37" s="7">
        <v>4</v>
      </c>
      <c r="E37" s="7">
        <v>2021</v>
      </c>
      <c r="F37" s="8">
        <v>7.3</v>
      </c>
      <c r="G37" s="8">
        <v>7.6</v>
      </c>
      <c r="H37" s="12">
        <f>G37-F37</f>
        <v>0.2999999999999998</v>
      </c>
      <c r="I37" s="30">
        <f t="shared" si="1"/>
        <v>0.0572016007267808</v>
      </c>
      <c r="J37" s="32">
        <f t="shared" si="0"/>
        <v>0.35720160072678064</v>
      </c>
      <c r="K37" s="11">
        <v>38.2</v>
      </c>
      <c r="L37" s="11" t="s">
        <v>18</v>
      </c>
    </row>
    <row r="38" spans="1:12" ht="14.25" customHeight="1">
      <c r="A38" s="7">
        <v>5951</v>
      </c>
      <c r="B38" s="7">
        <v>10</v>
      </c>
      <c r="C38" s="7">
        <v>361</v>
      </c>
      <c r="D38" s="7">
        <v>4</v>
      </c>
      <c r="E38" s="7">
        <v>2021</v>
      </c>
      <c r="F38" s="8">
        <v>1.6173</v>
      </c>
      <c r="G38" s="8">
        <v>1.6489</v>
      </c>
      <c r="H38" s="12">
        <f>G38-F38</f>
        <v>0.03160000000000007</v>
      </c>
      <c r="I38" s="30">
        <f t="shared" si="1"/>
        <v>0.09089364303967525</v>
      </c>
      <c r="J38" s="32">
        <f t="shared" si="0"/>
        <v>0.12249364303967532</v>
      </c>
      <c r="K38" s="11">
        <v>60.7</v>
      </c>
      <c r="L38" s="11" t="s">
        <v>18</v>
      </c>
    </row>
    <row r="39" spans="1:12" ht="14.25" customHeight="1">
      <c r="A39" s="7">
        <v>5951</v>
      </c>
      <c r="B39" s="7">
        <v>10</v>
      </c>
      <c r="C39" s="7">
        <v>371</v>
      </c>
      <c r="D39" s="7">
        <v>4</v>
      </c>
      <c r="E39" s="7">
        <v>2021</v>
      </c>
      <c r="F39" s="8">
        <v>4.5109</v>
      </c>
      <c r="G39" s="8">
        <v>4.7242</v>
      </c>
      <c r="H39" s="12">
        <f>G39-F39</f>
        <v>0.21329999999999938</v>
      </c>
      <c r="I39" s="30">
        <f t="shared" si="1"/>
        <v>0.06379026677908016</v>
      </c>
      <c r="J39" s="32">
        <f t="shared" si="0"/>
        <v>0.27709026677907955</v>
      </c>
      <c r="K39" s="11">
        <v>42.6</v>
      </c>
      <c r="L39" s="11" t="s">
        <v>18</v>
      </c>
    </row>
    <row r="40" spans="1:12" ht="14.25" customHeight="1">
      <c r="A40" s="7">
        <v>5951</v>
      </c>
      <c r="B40" s="7">
        <v>10</v>
      </c>
      <c r="C40" s="7">
        <v>381</v>
      </c>
      <c r="D40" s="7">
        <v>4</v>
      </c>
      <c r="E40" s="7">
        <v>2021</v>
      </c>
      <c r="F40" s="8">
        <v>10313.5</v>
      </c>
      <c r="G40" s="8">
        <v>10314.7</v>
      </c>
      <c r="H40" s="12">
        <f>(G40-F40)*0.0008598</f>
        <v>0.0010317600000006256</v>
      </c>
      <c r="I40" s="30">
        <f t="shared" si="1"/>
        <v>0.0868505979621279</v>
      </c>
      <c r="J40" s="32">
        <f t="shared" si="0"/>
        <v>0.08788235796212854</v>
      </c>
      <c r="K40" s="11">
        <v>58</v>
      </c>
      <c r="L40" s="11" t="s">
        <v>18</v>
      </c>
    </row>
    <row r="41" spans="1:12" ht="14.25" customHeight="1">
      <c r="A41" s="7">
        <v>5951</v>
      </c>
      <c r="B41" s="7">
        <v>10</v>
      </c>
      <c r="C41" s="7">
        <v>391</v>
      </c>
      <c r="D41" s="7">
        <v>4</v>
      </c>
      <c r="E41" s="7">
        <v>2021</v>
      </c>
      <c r="F41" s="8">
        <v>8375.3</v>
      </c>
      <c r="G41" s="8">
        <v>8377.2</v>
      </c>
      <c r="H41" s="12">
        <f>(G41-F41)*0.0008598</f>
        <v>0.001633620000001251</v>
      </c>
      <c r="I41" s="30">
        <f t="shared" si="1"/>
        <v>0.056452888675383145</v>
      </c>
      <c r="J41" s="32">
        <f t="shared" si="0"/>
        <v>0.058086508675384396</v>
      </c>
      <c r="K41" s="11">
        <v>37.7</v>
      </c>
      <c r="L41" s="11" t="s">
        <v>18</v>
      </c>
    </row>
    <row r="42" spans="1:12" ht="14.25" customHeight="1">
      <c r="A42" s="7">
        <v>5951</v>
      </c>
      <c r="B42" s="7">
        <v>10</v>
      </c>
      <c r="C42" s="7">
        <v>401</v>
      </c>
      <c r="D42" s="7">
        <v>4</v>
      </c>
      <c r="E42" s="7">
        <v>2021</v>
      </c>
      <c r="F42" s="8">
        <v>35694</v>
      </c>
      <c r="G42" s="8">
        <v>36023.2</v>
      </c>
      <c r="H42" s="12">
        <f>(G42-F42)*0.0008598</f>
        <v>0.2830461599999975</v>
      </c>
      <c r="I42" s="30">
        <f t="shared" si="1"/>
        <v>0.09074390062939572</v>
      </c>
      <c r="J42" s="32">
        <f t="shared" si="0"/>
        <v>0.37379006062939324</v>
      </c>
      <c r="K42" s="11">
        <v>60.6</v>
      </c>
      <c r="L42" s="11" t="s">
        <v>18</v>
      </c>
    </row>
    <row r="43" spans="1:12" ht="14.25" customHeight="1">
      <c r="A43" s="7">
        <v>5951</v>
      </c>
      <c r="B43" s="7">
        <v>10</v>
      </c>
      <c r="C43" s="7">
        <v>411</v>
      </c>
      <c r="D43" s="7">
        <v>4</v>
      </c>
      <c r="E43" s="7">
        <v>2021</v>
      </c>
      <c r="F43" s="8">
        <v>1.3287</v>
      </c>
      <c r="G43" s="8">
        <v>1.3537</v>
      </c>
      <c r="H43" s="12">
        <f>G43-F43</f>
        <v>0.02499999999999991</v>
      </c>
      <c r="I43" s="30">
        <f t="shared" si="1"/>
        <v>0.06379026677908016</v>
      </c>
      <c r="J43" s="32">
        <f t="shared" si="0"/>
        <v>0.08879026677908007</v>
      </c>
      <c r="K43" s="11">
        <v>42.6</v>
      </c>
      <c r="L43" s="11" t="s">
        <v>18</v>
      </c>
    </row>
    <row r="44" spans="1:12" ht="14.25" customHeight="1">
      <c r="A44" s="7">
        <v>5951</v>
      </c>
      <c r="B44" s="7">
        <v>10</v>
      </c>
      <c r="C44" s="7">
        <v>421</v>
      </c>
      <c r="D44" s="7">
        <v>4</v>
      </c>
      <c r="E44" s="7">
        <v>2021</v>
      </c>
      <c r="F44" s="8">
        <v>23224</v>
      </c>
      <c r="G44" s="8">
        <v>23406.2</v>
      </c>
      <c r="H44" s="12">
        <f>(G44-F44)*0.0008598</f>
        <v>0.1566555600000006</v>
      </c>
      <c r="I44" s="30">
        <f t="shared" si="1"/>
        <v>0.0853531738593326</v>
      </c>
      <c r="J44" s="32">
        <f t="shared" si="0"/>
        <v>0.2420087338593332</v>
      </c>
      <c r="K44" s="11">
        <v>57</v>
      </c>
      <c r="L44" s="11" t="s">
        <v>18</v>
      </c>
    </row>
    <row r="45" spans="1:12" ht="14.25" customHeight="1">
      <c r="A45" s="7">
        <v>5951</v>
      </c>
      <c r="B45" s="7">
        <v>10</v>
      </c>
      <c r="C45" s="7">
        <v>431</v>
      </c>
      <c r="D45" s="7">
        <v>4</v>
      </c>
      <c r="E45" s="7">
        <v>2021</v>
      </c>
      <c r="F45" s="8">
        <v>1</v>
      </c>
      <c r="G45" s="8">
        <v>1.2</v>
      </c>
      <c r="H45" s="12">
        <f>G45-F45</f>
        <v>0.19999999999999996</v>
      </c>
      <c r="I45" s="30">
        <f t="shared" si="1"/>
        <v>0.05705185831650127</v>
      </c>
      <c r="J45" s="32">
        <f t="shared" si="0"/>
        <v>0.25705185831650124</v>
      </c>
      <c r="K45" s="11">
        <v>38.1</v>
      </c>
      <c r="L45" s="11" t="s">
        <v>18</v>
      </c>
    </row>
    <row r="46" spans="1:12" ht="14.25" customHeight="1">
      <c r="A46" s="7">
        <v>5951</v>
      </c>
      <c r="B46" s="7">
        <v>10</v>
      </c>
      <c r="C46" s="7">
        <v>441</v>
      </c>
      <c r="D46" s="7">
        <v>4</v>
      </c>
      <c r="E46" s="7">
        <v>2021</v>
      </c>
      <c r="F46" s="8">
        <v>1.228</v>
      </c>
      <c r="G46" s="8">
        <v>1.4562</v>
      </c>
      <c r="H46" s="12">
        <f>G46-F46</f>
        <v>0.22819999999999996</v>
      </c>
      <c r="I46" s="30">
        <f t="shared" si="1"/>
        <v>0.0567523734959422</v>
      </c>
      <c r="J46" s="32">
        <f t="shared" si="0"/>
        <v>0.28495237349594216</v>
      </c>
      <c r="K46" s="11">
        <v>37.9</v>
      </c>
      <c r="L46" s="11" t="s">
        <v>18</v>
      </c>
    </row>
    <row r="47" spans="1:12" ht="14.25" customHeight="1">
      <c r="A47" s="7">
        <v>5951</v>
      </c>
      <c r="B47" s="7">
        <v>10</v>
      </c>
      <c r="C47" s="7">
        <v>451</v>
      </c>
      <c r="D47" s="7">
        <v>4</v>
      </c>
      <c r="E47" s="7">
        <v>2021</v>
      </c>
      <c r="F47" s="8">
        <v>26405.3</v>
      </c>
      <c r="G47" s="8">
        <v>26644</v>
      </c>
      <c r="H47" s="12">
        <f>(G47-F47)*0.0008598</f>
        <v>0.2052342600000006</v>
      </c>
      <c r="I47" s="30">
        <f t="shared" si="1"/>
        <v>0.06139438821460766</v>
      </c>
      <c r="J47" s="32">
        <f t="shared" si="0"/>
        <v>0.2666286482146083</v>
      </c>
      <c r="K47" s="11">
        <v>41</v>
      </c>
      <c r="L47" s="11" t="s">
        <v>18</v>
      </c>
    </row>
    <row r="48" spans="1:12" ht="14.25" customHeight="1">
      <c r="A48" s="7">
        <v>5951</v>
      </c>
      <c r="B48" s="7">
        <v>10</v>
      </c>
      <c r="C48" s="7">
        <v>461</v>
      </c>
      <c r="D48" s="7">
        <v>4</v>
      </c>
      <c r="E48" s="7">
        <v>2021</v>
      </c>
      <c r="F48" s="8">
        <v>2</v>
      </c>
      <c r="G48" s="8">
        <v>2.1</v>
      </c>
      <c r="H48" s="12">
        <f>G48-F48</f>
        <v>0.10000000000000009</v>
      </c>
      <c r="I48" s="30">
        <f t="shared" si="1"/>
        <v>0.06109490339404859</v>
      </c>
      <c r="J48" s="32">
        <f t="shared" si="0"/>
        <v>0.1610949033940487</v>
      </c>
      <c r="K48" s="11">
        <v>40.8</v>
      </c>
      <c r="L48" s="11" t="s">
        <v>18</v>
      </c>
    </row>
    <row r="49" spans="1:12" ht="14.25" customHeight="1">
      <c r="A49" s="7">
        <v>5951</v>
      </c>
      <c r="B49" s="7">
        <v>10</v>
      </c>
      <c r="C49" s="7">
        <v>471</v>
      </c>
      <c r="D49" s="7">
        <v>4</v>
      </c>
      <c r="E49" s="7">
        <v>2021</v>
      </c>
      <c r="F49" s="8">
        <v>0.2</v>
      </c>
      <c r="G49" s="8">
        <v>0.2</v>
      </c>
      <c r="H49" s="12">
        <f>G49-F49</f>
        <v>0</v>
      </c>
      <c r="I49" s="30">
        <f t="shared" si="1"/>
        <v>0.054356494931469705</v>
      </c>
      <c r="J49" s="32">
        <f t="shared" si="0"/>
        <v>0.054356494931469705</v>
      </c>
      <c r="K49" s="11">
        <v>36.3</v>
      </c>
      <c r="L49" s="11" t="s">
        <v>18</v>
      </c>
    </row>
    <row r="50" spans="1:12" ht="14.25" customHeight="1">
      <c r="A50" s="7">
        <v>5951</v>
      </c>
      <c r="B50" s="7">
        <v>10</v>
      </c>
      <c r="C50" s="7">
        <v>481</v>
      </c>
      <c r="D50" s="7">
        <v>4</v>
      </c>
      <c r="E50" s="7">
        <v>2021</v>
      </c>
      <c r="F50" s="8">
        <v>17467.4</v>
      </c>
      <c r="G50" s="8">
        <v>17709.2</v>
      </c>
      <c r="H50" s="12">
        <f>(G50-F50)*0.0008598</f>
        <v>0.20789963999999936</v>
      </c>
      <c r="I50" s="30">
        <f t="shared" si="1"/>
        <v>0.06828253908746608</v>
      </c>
      <c r="J50" s="32">
        <f t="shared" si="0"/>
        <v>0.27618217908746545</v>
      </c>
      <c r="K50" s="11">
        <v>45.6</v>
      </c>
      <c r="L50" s="11" t="s">
        <v>18</v>
      </c>
    </row>
    <row r="51" spans="1:12" ht="14.25" customHeight="1">
      <c r="A51" s="7">
        <v>5951</v>
      </c>
      <c r="B51" s="7">
        <v>10</v>
      </c>
      <c r="C51" s="7">
        <v>491</v>
      </c>
      <c r="D51" s="7">
        <v>4</v>
      </c>
      <c r="E51" s="7">
        <v>2021</v>
      </c>
      <c r="F51" s="8">
        <v>13727.8</v>
      </c>
      <c r="G51" s="8">
        <v>13754.9</v>
      </c>
      <c r="H51" s="12">
        <f>(G51-F51)*0.0008598</f>
        <v>0.023300580000000314</v>
      </c>
      <c r="I51" s="30">
        <f t="shared" si="1"/>
        <v>0.05690211590622173</v>
      </c>
      <c r="J51" s="32">
        <f t="shared" si="0"/>
        <v>0.08020269590622205</v>
      </c>
      <c r="K51" s="11">
        <v>38</v>
      </c>
      <c r="L51" s="11" t="s">
        <v>18</v>
      </c>
    </row>
    <row r="52" spans="1:12" ht="14.25" customHeight="1">
      <c r="A52" s="7">
        <v>5951</v>
      </c>
      <c r="B52" s="7">
        <v>10</v>
      </c>
      <c r="C52" s="7">
        <v>501</v>
      </c>
      <c r="D52" s="7">
        <v>4</v>
      </c>
      <c r="E52" s="7">
        <v>2021</v>
      </c>
      <c r="F52" s="8">
        <v>9009.2</v>
      </c>
      <c r="G52" s="8">
        <v>9130.1</v>
      </c>
      <c r="H52" s="12">
        <f>(G52-F52)*0.0008598</f>
        <v>0.10394981999999968</v>
      </c>
      <c r="I52" s="30">
        <f t="shared" si="1"/>
        <v>0.061244645804328125</v>
      </c>
      <c r="J52" s="32">
        <f t="shared" si="0"/>
        <v>0.1651944658043278</v>
      </c>
      <c r="K52" s="11">
        <v>40.9</v>
      </c>
      <c r="L52" s="11" t="s">
        <v>18</v>
      </c>
    </row>
    <row r="53" spans="1:12" ht="14.25" customHeight="1">
      <c r="A53" s="7">
        <v>5951</v>
      </c>
      <c r="B53" s="7">
        <v>10</v>
      </c>
      <c r="C53" s="7">
        <v>511</v>
      </c>
      <c r="D53" s="7">
        <v>4</v>
      </c>
      <c r="E53" s="7">
        <v>2021</v>
      </c>
      <c r="F53" s="8">
        <v>26850.5</v>
      </c>
      <c r="G53" s="8">
        <v>27229.2</v>
      </c>
      <c r="H53" s="12">
        <f>(G53-F53)*0.0008598</f>
        <v>0.3256062600000006</v>
      </c>
      <c r="I53" s="30">
        <f t="shared" si="1"/>
        <v>0.06109490339404859</v>
      </c>
      <c r="J53" s="32">
        <f t="shared" si="0"/>
        <v>0.3867011633940492</v>
      </c>
      <c r="K53" s="11">
        <v>40.8</v>
      </c>
      <c r="L53" s="11" t="s">
        <v>18</v>
      </c>
    </row>
    <row r="54" spans="1:12" ht="14.25" customHeight="1">
      <c r="A54" s="7">
        <v>5951</v>
      </c>
      <c r="B54" s="7">
        <v>10</v>
      </c>
      <c r="C54" s="7">
        <v>521</v>
      </c>
      <c r="D54" s="7">
        <v>4</v>
      </c>
      <c r="E54" s="7">
        <v>2021</v>
      </c>
      <c r="F54" s="8">
        <v>4.1</v>
      </c>
      <c r="G54" s="8">
        <v>4.1</v>
      </c>
      <c r="H54" s="12">
        <f>G54-F54</f>
        <v>0</v>
      </c>
      <c r="I54" s="30">
        <f t="shared" si="1"/>
        <v>0.054356494931469705</v>
      </c>
      <c r="J54" s="32">
        <f t="shared" si="0"/>
        <v>0.054356494931469705</v>
      </c>
      <c r="K54" s="11">
        <v>36.3</v>
      </c>
      <c r="L54" s="11" t="s">
        <v>18</v>
      </c>
    </row>
    <row r="55" spans="1:12" ht="14.25" customHeight="1">
      <c r="A55" s="7">
        <v>5951</v>
      </c>
      <c r="B55" s="7">
        <v>10</v>
      </c>
      <c r="C55" s="7">
        <v>531</v>
      </c>
      <c r="D55" s="7">
        <v>4</v>
      </c>
      <c r="E55" s="7">
        <v>2021</v>
      </c>
      <c r="F55" s="8">
        <v>46023.2</v>
      </c>
      <c r="G55" s="8">
        <v>46398.5</v>
      </c>
      <c r="H55" s="12">
        <f aca="true" t="shared" si="2" ref="H55:H62">(G55-F55)*0.0008598</f>
        <v>0.32268294000000247</v>
      </c>
      <c r="I55" s="30">
        <f t="shared" si="1"/>
        <v>0.0940382336555454</v>
      </c>
      <c r="J55" s="32">
        <f t="shared" si="0"/>
        <v>0.41672117365554784</v>
      </c>
      <c r="K55" s="11">
        <v>62.8</v>
      </c>
      <c r="L55" s="11" t="s">
        <v>18</v>
      </c>
    </row>
    <row r="56" spans="1:12" ht="14.25" customHeight="1">
      <c r="A56" s="7">
        <v>5951</v>
      </c>
      <c r="B56" s="7">
        <v>10</v>
      </c>
      <c r="C56" s="7">
        <v>541</v>
      </c>
      <c r="D56" s="7">
        <v>4</v>
      </c>
      <c r="E56" s="7">
        <v>2021</v>
      </c>
      <c r="F56" s="8">
        <v>7658.3</v>
      </c>
      <c r="G56" s="8">
        <v>7794.8</v>
      </c>
      <c r="H56" s="12">
        <f t="shared" si="2"/>
        <v>0.1173627</v>
      </c>
      <c r="I56" s="30">
        <f t="shared" si="1"/>
        <v>0.059297994470694226</v>
      </c>
      <c r="J56" s="32">
        <f t="shared" si="0"/>
        <v>0.1766606944706942</v>
      </c>
      <c r="K56" s="11">
        <v>39.6</v>
      </c>
      <c r="L56" s="11" t="s">
        <v>18</v>
      </c>
    </row>
    <row r="57" spans="1:12" ht="14.25" customHeight="1">
      <c r="A57" s="7">
        <v>5951</v>
      </c>
      <c r="B57" s="7">
        <v>10</v>
      </c>
      <c r="C57" s="7">
        <v>551</v>
      </c>
      <c r="D57" s="7">
        <v>4</v>
      </c>
      <c r="E57" s="7">
        <v>2021</v>
      </c>
      <c r="F57" s="8">
        <v>30131.5</v>
      </c>
      <c r="G57" s="8">
        <v>30252.7</v>
      </c>
      <c r="H57" s="12">
        <f t="shared" si="2"/>
        <v>0.10420776000000062</v>
      </c>
      <c r="I57" s="30">
        <f t="shared" si="1"/>
        <v>0.06229284267628485</v>
      </c>
      <c r="J57" s="32">
        <f t="shared" si="0"/>
        <v>0.16650060267628547</v>
      </c>
      <c r="K57" s="11">
        <v>41.6</v>
      </c>
      <c r="L57" s="11" t="s">
        <v>18</v>
      </c>
    </row>
    <row r="58" spans="1:12" ht="14.25" customHeight="1">
      <c r="A58" s="7">
        <v>5951</v>
      </c>
      <c r="B58" s="7">
        <v>10</v>
      </c>
      <c r="C58" s="7">
        <v>561</v>
      </c>
      <c r="D58" s="7">
        <v>4</v>
      </c>
      <c r="E58" s="7">
        <v>2021</v>
      </c>
      <c r="F58" s="8">
        <v>19387</v>
      </c>
      <c r="G58" s="8">
        <v>19728.8</v>
      </c>
      <c r="H58" s="12">
        <f t="shared" si="2"/>
        <v>0.2938796399999994</v>
      </c>
      <c r="I58" s="30">
        <f t="shared" si="1"/>
        <v>0.0639400091893597</v>
      </c>
      <c r="J58" s="32">
        <f t="shared" si="0"/>
        <v>0.3578196491893591</v>
      </c>
      <c r="K58" s="11">
        <v>42.7</v>
      </c>
      <c r="L58" s="11" t="s">
        <v>18</v>
      </c>
    </row>
    <row r="59" spans="1:12" ht="14.25" customHeight="1">
      <c r="A59" s="7">
        <v>5951</v>
      </c>
      <c r="B59" s="7">
        <v>10</v>
      </c>
      <c r="C59" s="7">
        <v>571</v>
      </c>
      <c r="D59" s="7">
        <v>4</v>
      </c>
      <c r="E59" s="7">
        <v>2021</v>
      </c>
      <c r="F59" s="8">
        <v>7604.3</v>
      </c>
      <c r="G59" s="8">
        <v>7604.3</v>
      </c>
      <c r="H59" s="12">
        <f t="shared" si="2"/>
        <v>0</v>
      </c>
      <c r="I59" s="30">
        <f t="shared" si="1"/>
        <v>0.054955464572587834</v>
      </c>
      <c r="J59" s="32">
        <f t="shared" si="0"/>
        <v>0.054955464572587834</v>
      </c>
      <c r="K59" s="11">
        <v>36.7</v>
      </c>
      <c r="L59" s="11" t="s">
        <v>18</v>
      </c>
    </row>
    <row r="60" spans="1:12" ht="14.25" customHeight="1">
      <c r="A60" s="7">
        <v>5951</v>
      </c>
      <c r="B60" s="7">
        <v>10</v>
      </c>
      <c r="C60" s="7">
        <v>581</v>
      </c>
      <c r="D60" s="7">
        <v>4</v>
      </c>
      <c r="E60" s="7">
        <v>2021</v>
      </c>
      <c r="F60" s="8">
        <v>19576</v>
      </c>
      <c r="G60" s="8">
        <v>19685.9</v>
      </c>
      <c r="H60" s="12">
        <f t="shared" si="2"/>
        <v>0.09449202000000125</v>
      </c>
      <c r="I60" s="30">
        <f t="shared" si="1"/>
        <v>0.0979315363228132</v>
      </c>
      <c r="J60" s="32">
        <f t="shared" si="0"/>
        <v>0.19242355632281444</v>
      </c>
      <c r="K60" s="11">
        <v>65.4</v>
      </c>
      <c r="L60" s="11" t="s">
        <v>18</v>
      </c>
    </row>
    <row r="61" spans="1:12" ht="14.25" customHeight="1">
      <c r="A61" s="7">
        <v>5951</v>
      </c>
      <c r="B61" s="7">
        <v>10</v>
      </c>
      <c r="C61" s="7">
        <v>591</v>
      </c>
      <c r="D61" s="7">
        <v>4</v>
      </c>
      <c r="E61" s="7">
        <v>2021</v>
      </c>
      <c r="F61" s="8">
        <v>19608.1</v>
      </c>
      <c r="G61" s="8">
        <v>19854.7</v>
      </c>
      <c r="H61" s="12">
        <f t="shared" si="2"/>
        <v>0.21202668000000188</v>
      </c>
      <c r="I61" s="30">
        <f t="shared" si="1"/>
        <v>0.058998509650135166</v>
      </c>
      <c r="J61" s="32">
        <f t="shared" si="0"/>
        <v>0.27102518965013705</v>
      </c>
      <c r="K61" s="11">
        <v>39.4</v>
      </c>
      <c r="L61" s="11" t="s">
        <v>18</v>
      </c>
    </row>
    <row r="62" spans="1:12" ht="14.25" customHeight="1">
      <c r="A62" s="7">
        <v>5951</v>
      </c>
      <c r="B62" s="7">
        <v>10</v>
      </c>
      <c r="C62" s="7">
        <v>601</v>
      </c>
      <c r="D62" s="7">
        <v>4</v>
      </c>
      <c r="E62" s="7">
        <v>2021</v>
      </c>
      <c r="F62" s="8">
        <v>3498.4</v>
      </c>
      <c r="G62" s="8">
        <v>3563.2</v>
      </c>
      <c r="H62" s="12">
        <f t="shared" si="2"/>
        <v>0.055715039999999764</v>
      </c>
      <c r="I62" s="30">
        <f t="shared" si="1"/>
        <v>0.06229284267628485</v>
      </c>
      <c r="J62" s="32">
        <f t="shared" si="0"/>
        <v>0.11800788267628462</v>
      </c>
      <c r="K62" s="11">
        <v>41.6</v>
      </c>
      <c r="L62" s="11" t="s">
        <v>18</v>
      </c>
    </row>
    <row r="63" spans="1:12" ht="14.25" customHeight="1">
      <c r="A63" s="7">
        <v>5951</v>
      </c>
      <c r="B63" s="7">
        <v>10</v>
      </c>
      <c r="C63" s="7">
        <v>611</v>
      </c>
      <c r="D63" s="7">
        <v>4</v>
      </c>
      <c r="E63" s="7">
        <v>2021</v>
      </c>
      <c r="F63" s="8">
        <v>0.5</v>
      </c>
      <c r="G63" s="8">
        <v>0.5</v>
      </c>
      <c r="H63" s="12">
        <f>G63-F63</f>
        <v>0</v>
      </c>
      <c r="I63" s="30">
        <f t="shared" si="1"/>
        <v>0.0639400091893597</v>
      </c>
      <c r="J63" s="32">
        <f t="shared" si="0"/>
        <v>0.0639400091893597</v>
      </c>
      <c r="K63" s="11">
        <v>42.7</v>
      </c>
      <c r="L63" s="11" t="s">
        <v>18</v>
      </c>
    </row>
    <row r="64" spans="1:12" ht="14.25" customHeight="1">
      <c r="A64" s="7">
        <v>5951</v>
      </c>
      <c r="B64" s="7">
        <v>10</v>
      </c>
      <c r="C64" s="7">
        <v>621</v>
      </c>
      <c r="D64" s="7">
        <v>4</v>
      </c>
      <c r="E64" s="7">
        <v>2021</v>
      </c>
      <c r="F64" s="8">
        <v>18000.6</v>
      </c>
      <c r="G64" s="8">
        <v>18027.9</v>
      </c>
      <c r="H64" s="12">
        <f>(G64-F64)*0.0008598</f>
        <v>0.0234725400000025</v>
      </c>
      <c r="I64" s="30">
        <f t="shared" si="1"/>
        <v>0.05525494939314689</v>
      </c>
      <c r="J64" s="32">
        <f t="shared" si="0"/>
        <v>0.07872748939314939</v>
      </c>
      <c r="K64" s="11">
        <v>36.9</v>
      </c>
      <c r="L64" s="11" t="s">
        <v>18</v>
      </c>
    </row>
    <row r="65" spans="1:12" ht="14.25" customHeight="1">
      <c r="A65" s="7">
        <v>5951</v>
      </c>
      <c r="B65" s="7">
        <v>10</v>
      </c>
      <c r="C65" s="7">
        <v>631</v>
      </c>
      <c r="D65" s="7">
        <v>4</v>
      </c>
      <c r="E65" s="7">
        <v>2021</v>
      </c>
      <c r="F65" s="8">
        <v>35467</v>
      </c>
      <c r="G65" s="8">
        <v>35836.3</v>
      </c>
      <c r="H65" s="12">
        <f>(G65-F65)*0.0008598</f>
        <v>0.3175241400000025</v>
      </c>
      <c r="I65" s="30">
        <f t="shared" si="1"/>
        <v>0.09778179391253365</v>
      </c>
      <c r="J65" s="32">
        <f t="shared" si="0"/>
        <v>0.4153059339125362</v>
      </c>
      <c r="K65" s="11">
        <v>65.3</v>
      </c>
      <c r="L65" s="11" t="s">
        <v>18</v>
      </c>
    </row>
    <row r="66" spans="1:12" ht="14.25" customHeight="1">
      <c r="A66" s="7">
        <v>5951</v>
      </c>
      <c r="B66" s="7">
        <v>10</v>
      </c>
      <c r="C66" s="7">
        <v>641</v>
      </c>
      <c r="D66" s="7">
        <v>4</v>
      </c>
      <c r="E66" s="7">
        <v>2021</v>
      </c>
      <c r="F66" s="8">
        <v>7130</v>
      </c>
      <c r="G66" s="8">
        <v>7146.1</v>
      </c>
      <c r="H66" s="12">
        <f>(G66-F66)*0.0008598</f>
        <v>0.013842780000000313</v>
      </c>
      <c r="I66" s="30">
        <f t="shared" si="1"/>
        <v>0.05944773688097376</v>
      </c>
      <c r="J66" s="32">
        <f t="shared" si="0"/>
        <v>0.07329051688097407</v>
      </c>
      <c r="K66" s="11">
        <v>39.7</v>
      </c>
      <c r="L66" s="11" t="s">
        <v>18</v>
      </c>
    </row>
    <row r="67" spans="1:12" ht="14.25" customHeight="1">
      <c r="A67" s="7">
        <v>5951</v>
      </c>
      <c r="B67" s="7">
        <v>10</v>
      </c>
      <c r="C67" s="7">
        <v>651</v>
      </c>
      <c r="D67" s="7">
        <v>4</v>
      </c>
      <c r="E67" s="7">
        <v>2021</v>
      </c>
      <c r="F67" s="8">
        <v>27145.5</v>
      </c>
      <c r="G67" s="8">
        <v>27428.3</v>
      </c>
      <c r="H67" s="12">
        <f>(G67-F67)*0.0008598</f>
        <v>0.24315143999999936</v>
      </c>
      <c r="I67" s="30">
        <f t="shared" si="1"/>
        <v>0.062143100266005315</v>
      </c>
      <c r="J67" s="32">
        <f aca="true" t="shared" si="3" ref="J67:J80">H67+I67</f>
        <v>0.30529454026600467</v>
      </c>
      <c r="K67" s="11">
        <v>41.5</v>
      </c>
      <c r="L67" s="11" t="s">
        <v>18</v>
      </c>
    </row>
    <row r="68" spans="1:12" ht="14.25" customHeight="1">
      <c r="A68" s="7">
        <v>5951</v>
      </c>
      <c r="B68" s="7">
        <v>10</v>
      </c>
      <c r="C68" s="7">
        <v>661</v>
      </c>
      <c r="D68" s="7">
        <v>4</v>
      </c>
      <c r="E68" s="7">
        <v>2021</v>
      </c>
      <c r="F68" s="8">
        <v>5.7</v>
      </c>
      <c r="G68" s="8">
        <v>6</v>
      </c>
      <c r="H68" s="12">
        <f>G68-F68</f>
        <v>0.2999999999999998</v>
      </c>
      <c r="I68" s="30">
        <f aca="true" t="shared" si="4" ref="I68:I80">$J$82*(K68/$J$85)</f>
        <v>0.06379026677908016</v>
      </c>
      <c r="J68" s="32">
        <f t="shared" si="3"/>
        <v>0.36379026677908</v>
      </c>
      <c r="K68" s="11">
        <v>42.6</v>
      </c>
      <c r="L68" s="11" t="s">
        <v>18</v>
      </c>
    </row>
    <row r="69" spans="1:12" ht="14.25" customHeight="1">
      <c r="A69" s="7">
        <v>5951</v>
      </c>
      <c r="B69" s="7">
        <v>10</v>
      </c>
      <c r="C69" s="7">
        <v>671</v>
      </c>
      <c r="D69" s="7">
        <v>4</v>
      </c>
      <c r="E69" s="7">
        <v>2021</v>
      </c>
      <c r="F69" s="8">
        <v>9072.3</v>
      </c>
      <c r="G69" s="8">
        <v>9072.3</v>
      </c>
      <c r="H69" s="12">
        <f>(G69-F69)*0.0008598</f>
        <v>0</v>
      </c>
      <c r="I69" s="30">
        <f t="shared" si="4"/>
        <v>0.054955464572587834</v>
      </c>
      <c r="J69" s="32">
        <f t="shared" si="3"/>
        <v>0.054955464572587834</v>
      </c>
      <c r="K69" s="11">
        <v>36.7</v>
      </c>
      <c r="L69" s="11" t="s">
        <v>18</v>
      </c>
    </row>
    <row r="70" spans="1:12" ht="14.25" customHeight="1">
      <c r="A70" s="7">
        <v>5951</v>
      </c>
      <c r="B70" s="7">
        <v>10</v>
      </c>
      <c r="C70" s="7">
        <v>681</v>
      </c>
      <c r="D70" s="7">
        <v>4</v>
      </c>
      <c r="E70" s="7">
        <v>2021</v>
      </c>
      <c r="F70" s="8">
        <v>34439.2</v>
      </c>
      <c r="G70" s="8">
        <v>34618.2</v>
      </c>
      <c r="H70" s="12">
        <f>(G70-F70)*0.0008598</f>
        <v>0.1539042</v>
      </c>
      <c r="I70" s="30">
        <f t="shared" si="4"/>
        <v>0.0712773872930567</v>
      </c>
      <c r="J70" s="32">
        <f t="shared" si="3"/>
        <v>0.2251815872930567</v>
      </c>
      <c r="K70" s="11">
        <v>47.6</v>
      </c>
      <c r="L70" s="11" t="s">
        <v>18</v>
      </c>
    </row>
    <row r="71" spans="1:12" ht="14.25" customHeight="1">
      <c r="A71" s="7">
        <v>5951</v>
      </c>
      <c r="B71" s="7">
        <v>10</v>
      </c>
      <c r="C71" s="7">
        <v>691</v>
      </c>
      <c r="D71" s="7">
        <v>4</v>
      </c>
      <c r="E71" s="7">
        <v>2021</v>
      </c>
      <c r="F71" s="8">
        <v>0</v>
      </c>
      <c r="G71" s="8">
        <v>0</v>
      </c>
      <c r="H71" s="12">
        <f>G71-F71</f>
        <v>0</v>
      </c>
      <c r="I71" s="30">
        <f t="shared" si="4"/>
        <v>0.058998509650135166</v>
      </c>
      <c r="J71" s="32">
        <f t="shared" si="3"/>
        <v>0.058998509650135166</v>
      </c>
      <c r="K71" s="11">
        <v>39.4</v>
      </c>
      <c r="L71" s="11" t="s">
        <v>18</v>
      </c>
    </row>
    <row r="72" spans="1:12" ht="14.25" customHeight="1">
      <c r="A72" s="7">
        <v>5951</v>
      </c>
      <c r="B72" s="7">
        <v>10</v>
      </c>
      <c r="C72" s="7">
        <v>701</v>
      </c>
      <c r="D72" s="7">
        <v>4</v>
      </c>
      <c r="E72" s="7">
        <v>2021</v>
      </c>
      <c r="F72" s="8">
        <v>7898.3</v>
      </c>
      <c r="G72" s="8">
        <v>7898.3</v>
      </c>
      <c r="H72" s="12">
        <f>(G72-F72)*0.0008598</f>
        <v>0</v>
      </c>
      <c r="I72" s="30">
        <f t="shared" si="4"/>
        <v>0.06229284267628485</v>
      </c>
      <c r="J72" s="32">
        <f t="shared" si="3"/>
        <v>0.06229284267628485</v>
      </c>
      <c r="K72" s="11">
        <v>41.6</v>
      </c>
      <c r="L72" s="11" t="s">
        <v>18</v>
      </c>
    </row>
    <row r="73" spans="1:12" ht="14.25" customHeight="1">
      <c r="A73" s="7">
        <v>5951</v>
      </c>
      <c r="B73" s="7">
        <v>10</v>
      </c>
      <c r="C73" s="7">
        <v>711</v>
      </c>
      <c r="D73" s="7">
        <v>4</v>
      </c>
      <c r="E73" s="7">
        <v>2021</v>
      </c>
      <c r="F73" s="8">
        <v>1.8</v>
      </c>
      <c r="G73" s="8">
        <v>2</v>
      </c>
      <c r="H73" s="12">
        <f>G73-F73</f>
        <v>0.19999999999999996</v>
      </c>
      <c r="I73" s="30">
        <f t="shared" si="4"/>
        <v>0.06408975159963921</v>
      </c>
      <c r="J73" s="32">
        <f t="shared" si="3"/>
        <v>0.26408975159963916</v>
      </c>
      <c r="K73" s="11">
        <v>42.8</v>
      </c>
      <c r="L73" s="11" t="s">
        <v>18</v>
      </c>
    </row>
    <row r="74" spans="1:12" ht="14.25" customHeight="1">
      <c r="A74" s="7">
        <v>5951</v>
      </c>
      <c r="B74" s="7">
        <v>10</v>
      </c>
      <c r="C74" s="7">
        <v>721</v>
      </c>
      <c r="D74" s="7">
        <v>4</v>
      </c>
      <c r="E74" s="7">
        <v>2021</v>
      </c>
      <c r="F74" s="8">
        <v>5635.8</v>
      </c>
      <c r="G74" s="8">
        <v>5635.8</v>
      </c>
      <c r="H74" s="12">
        <f>(G74-F74)*0.0008598</f>
        <v>0</v>
      </c>
      <c r="I74" s="30">
        <f t="shared" si="4"/>
        <v>0.054955464572587834</v>
      </c>
      <c r="J74" s="32">
        <f t="shared" si="3"/>
        <v>0.054955464572587834</v>
      </c>
      <c r="K74" s="11">
        <v>36.7</v>
      </c>
      <c r="L74" s="11" t="s">
        <v>18</v>
      </c>
    </row>
    <row r="75" spans="1:12" ht="14.25" customHeight="1">
      <c r="A75" s="7">
        <v>5951</v>
      </c>
      <c r="B75" s="7">
        <v>10</v>
      </c>
      <c r="C75" s="7">
        <v>731</v>
      </c>
      <c r="D75" s="7">
        <v>4</v>
      </c>
      <c r="E75" s="7">
        <v>2021</v>
      </c>
      <c r="F75" s="10">
        <v>25689.1</v>
      </c>
      <c r="G75" s="10">
        <v>26160.3</v>
      </c>
      <c r="H75" s="12">
        <f>(G75-F75)*0.0008598</f>
        <v>0.4051377600000006</v>
      </c>
      <c r="I75" s="30">
        <f t="shared" si="4"/>
        <v>0.07157687211361576</v>
      </c>
      <c r="J75" s="32">
        <f t="shared" si="3"/>
        <v>0.47671463211361637</v>
      </c>
      <c r="K75" s="13">
        <v>47.8</v>
      </c>
      <c r="L75" s="11" t="s">
        <v>18</v>
      </c>
    </row>
    <row r="76" spans="1:12" ht="15">
      <c r="A76" s="7">
        <v>5951</v>
      </c>
      <c r="B76" s="7">
        <v>10</v>
      </c>
      <c r="C76" s="7">
        <v>741</v>
      </c>
      <c r="D76" s="7">
        <v>4</v>
      </c>
      <c r="E76" s="7">
        <v>2021</v>
      </c>
      <c r="F76" s="8">
        <v>1.9</v>
      </c>
      <c r="G76" s="8">
        <v>1.9</v>
      </c>
      <c r="H76" s="12">
        <f>G76-F76</f>
        <v>0</v>
      </c>
      <c r="I76" s="30">
        <f t="shared" si="4"/>
        <v>0.05944773688097376</v>
      </c>
      <c r="J76" s="32">
        <f t="shared" si="3"/>
        <v>0.05944773688097376</v>
      </c>
      <c r="K76" s="11">
        <v>39.7</v>
      </c>
      <c r="L76" s="11" t="s">
        <v>18</v>
      </c>
    </row>
    <row r="77" spans="1:12" ht="14.25" customHeight="1">
      <c r="A77" s="7">
        <v>5951</v>
      </c>
      <c r="B77" s="7">
        <v>10</v>
      </c>
      <c r="C77" s="7">
        <v>751</v>
      </c>
      <c r="D77" s="7">
        <v>4</v>
      </c>
      <c r="E77" s="7">
        <v>2021</v>
      </c>
      <c r="F77" s="8">
        <v>29687.9</v>
      </c>
      <c r="G77" s="8">
        <v>29977.3</v>
      </c>
      <c r="H77" s="12">
        <f>(G77-F77)*0.0008598</f>
        <v>0.24882611999999812</v>
      </c>
      <c r="I77" s="30">
        <f t="shared" si="4"/>
        <v>0.062143100266005315</v>
      </c>
      <c r="J77" s="32">
        <f t="shared" si="3"/>
        <v>0.31096922026600343</v>
      </c>
      <c r="K77" s="11">
        <v>41.5</v>
      </c>
      <c r="L77" s="11" t="s">
        <v>18</v>
      </c>
    </row>
    <row r="78" spans="1:12" ht="14.25" customHeight="1">
      <c r="A78" s="7">
        <v>5951</v>
      </c>
      <c r="B78" s="7">
        <v>10</v>
      </c>
      <c r="C78" s="7">
        <v>761</v>
      </c>
      <c r="D78" s="7">
        <v>4</v>
      </c>
      <c r="E78" s="7">
        <v>2021</v>
      </c>
      <c r="F78" s="8">
        <v>1.6</v>
      </c>
      <c r="G78" s="8">
        <v>1.7</v>
      </c>
      <c r="H78" s="12">
        <f>G78-F78</f>
        <v>0.09999999999999987</v>
      </c>
      <c r="I78" s="30">
        <f t="shared" si="4"/>
        <v>0.06349078195852109</v>
      </c>
      <c r="J78" s="32">
        <f t="shared" si="3"/>
        <v>0.16349078195852096</v>
      </c>
      <c r="K78" s="11">
        <v>42.4</v>
      </c>
      <c r="L78" s="11" t="s">
        <v>18</v>
      </c>
    </row>
    <row r="79" spans="1:12" ht="14.25" customHeight="1">
      <c r="A79" s="7">
        <v>5951</v>
      </c>
      <c r="B79" s="7">
        <v>10</v>
      </c>
      <c r="C79" s="7">
        <v>771</v>
      </c>
      <c r="D79" s="7">
        <v>4</v>
      </c>
      <c r="E79" s="7">
        <v>2021</v>
      </c>
      <c r="F79" s="8">
        <v>5.4</v>
      </c>
      <c r="G79" s="8">
        <v>5.5</v>
      </c>
      <c r="H79" s="12">
        <f>G79-F79</f>
        <v>0.09999999999999964</v>
      </c>
      <c r="I79" s="30">
        <f t="shared" si="4"/>
        <v>0.0548057221623083</v>
      </c>
      <c r="J79" s="32">
        <f t="shared" si="3"/>
        <v>0.15480572216230795</v>
      </c>
      <c r="K79" s="11">
        <v>36.6</v>
      </c>
      <c r="L79" s="11" t="s">
        <v>18</v>
      </c>
    </row>
    <row r="80" spans="1:12" ht="14.25" customHeight="1">
      <c r="A80" s="7">
        <v>5951</v>
      </c>
      <c r="B80" s="7">
        <v>10</v>
      </c>
      <c r="C80" s="7">
        <v>781</v>
      </c>
      <c r="D80" s="7">
        <v>4</v>
      </c>
      <c r="E80" s="7">
        <v>2021</v>
      </c>
      <c r="F80" s="8">
        <v>31549.9</v>
      </c>
      <c r="G80" s="8">
        <v>31549.9</v>
      </c>
      <c r="H80" s="12">
        <f>(G80-F80)*0.0008598</f>
        <v>0</v>
      </c>
      <c r="I80" s="30">
        <f t="shared" si="4"/>
        <v>0.07187635693417482</v>
      </c>
      <c r="J80" s="32">
        <f t="shared" si="3"/>
        <v>0.07187635693417482</v>
      </c>
      <c r="K80" s="24">
        <v>48</v>
      </c>
      <c r="L80" s="11" t="s">
        <v>18</v>
      </c>
    </row>
    <row r="81" spans="1:12" ht="15">
      <c r="A81" s="9"/>
      <c r="B81" s="9"/>
      <c r="C81" s="9"/>
      <c r="D81" s="9"/>
      <c r="E81" s="9"/>
      <c r="F81" s="9"/>
      <c r="G81" s="9"/>
      <c r="H81" s="14">
        <f>SUM(H3:H80)</f>
        <v>10.367426680000012</v>
      </c>
      <c r="I81" s="14">
        <f>SUM(I3:I80)</f>
        <v>6.642573319999985</v>
      </c>
      <c r="J81" s="14">
        <f>SUM(J3:J80)</f>
        <v>17.01</v>
      </c>
      <c r="K81" s="25">
        <f>SUM(K3:K80)</f>
        <v>4435.999999999999</v>
      </c>
      <c r="L81" s="9"/>
    </row>
    <row r="82" spans="1:12" ht="15">
      <c r="A82" s="15"/>
      <c r="B82" s="15"/>
      <c r="C82" s="15"/>
      <c r="D82" s="15"/>
      <c r="E82" s="15"/>
      <c r="F82" s="15"/>
      <c r="G82"/>
      <c r="H82" s="27"/>
      <c r="I82" s="16" t="s">
        <v>0</v>
      </c>
      <c r="J82" s="17">
        <f>J83-H81</f>
        <v>6.64257331999999</v>
      </c>
      <c r="K82" s="18" t="s">
        <v>13</v>
      </c>
      <c r="L82" s="19"/>
    </row>
    <row r="83" spans="1:12" ht="15">
      <c r="A83" s="15"/>
      <c r="B83" s="15"/>
      <c r="C83" s="15"/>
      <c r="D83" s="15"/>
      <c r="E83" s="15"/>
      <c r="F83" s="15" t="s">
        <v>20</v>
      </c>
      <c r="G83" s="35">
        <v>1246.114</v>
      </c>
      <c r="H83" s="28"/>
      <c r="I83" s="20" t="s">
        <v>14</v>
      </c>
      <c r="J83" s="21">
        <v>17.01</v>
      </c>
      <c r="K83" s="18" t="s">
        <v>13</v>
      </c>
      <c r="L83" s="6"/>
    </row>
    <row r="84" spans="1:12" ht="15">
      <c r="A84" s="15"/>
      <c r="B84" s="15"/>
      <c r="C84" s="15"/>
      <c r="D84" s="15"/>
      <c r="E84" s="15"/>
      <c r="F84" s="15" t="s">
        <v>21</v>
      </c>
      <c r="G84" s="1">
        <v>1263.124</v>
      </c>
      <c r="H84" s="28"/>
      <c r="I84" s="22" t="s">
        <v>15</v>
      </c>
      <c r="J84" s="33">
        <f>H81</f>
        <v>10.367426680000012</v>
      </c>
      <c r="K84" s="18" t="s">
        <v>13</v>
      </c>
      <c r="L84" s="6"/>
    </row>
    <row r="85" spans="1:12" ht="15">
      <c r="A85" s="15"/>
      <c r="B85" s="15"/>
      <c r="C85" s="15"/>
      <c r="D85" s="15"/>
      <c r="E85" s="15"/>
      <c r="F85" s="15"/>
      <c r="G85" s="15"/>
      <c r="H85" s="28"/>
      <c r="I85" s="22" t="s">
        <v>16</v>
      </c>
      <c r="J85" s="23">
        <v>4436</v>
      </c>
      <c r="K85" s="18" t="s">
        <v>17</v>
      </c>
      <c r="L85" s="6"/>
    </row>
    <row r="86" spans="1:12" ht="15">
      <c r="A86" s="15"/>
      <c r="B86" s="15"/>
      <c r="C86" s="15"/>
      <c r="D86" s="15"/>
      <c r="E86" s="15"/>
      <c r="F86" s="15"/>
      <c r="G86" s="15"/>
      <c r="H86" s="28"/>
      <c r="I86" s="22"/>
      <c r="J86" s="23"/>
      <c r="K86" s="18"/>
      <c r="L86" s="6"/>
    </row>
    <row r="87" spans="2:11" ht="15.75">
      <c r="B87" s="31" t="s">
        <v>6</v>
      </c>
      <c r="K87" s="31" t="s">
        <v>7</v>
      </c>
    </row>
  </sheetData>
  <sheetProtection/>
  <mergeCells count="1">
    <mergeCell ref="A1:M1"/>
  </mergeCells>
  <printOptions/>
  <pageMargins left="0.7086614173228347" right="0.7086614173228347" top="0.7480314960629921" bottom="0.35433070866141736" header="0.31496062992125984" footer="0.31496062992125984"/>
  <pageSetup fitToHeight="3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Максим</cp:lastModifiedBy>
  <cp:lastPrinted>2021-04-23T09:28:31Z</cp:lastPrinted>
  <dcterms:created xsi:type="dcterms:W3CDTF">2015-03-15T10:37:38Z</dcterms:created>
  <dcterms:modified xsi:type="dcterms:W3CDTF">2021-04-28T06:41:26Z</dcterms:modified>
  <cp:category/>
  <cp:version/>
  <cp:contentType/>
  <cp:contentStatus/>
</cp:coreProperties>
</file>