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нстантин\Desktop\"/>
    </mc:Choice>
  </mc:AlternateContent>
  <bookViews>
    <workbookView xWindow="0" yWindow="0" windowWidth="16380" windowHeight="8190" tabRatio="990" activeTab="1"/>
  </bookViews>
  <sheets>
    <sheet name="Лист1" sheetId="1" r:id="rId1"/>
    <sheet name="Лист3" sheetId="2" r:id="rId2"/>
  </sheets>
  <definedNames>
    <definedName name="_xlnm._FilterDatabase" localSheetId="0">Лист1!$G$1:$G$85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52" i="1" l="1"/>
  <c r="H350" i="1"/>
  <c r="G350" i="1"/>
  <c r="V348" i="1"/>
  <c r="V352" i="1" s="1"/>
  <c r="T352" i="1" s="1"/>
  <c r="X270" i="1" s="1"/>
  <c r="D348" i="1"/>
  <c r="AA347" i="1"/>
  <c r="U347" i="1"/>
  <c r="G347" i="1"/>
  <c r="AA346" i="1"/>
  <c r="U346" i="1"/>
  <c r="G346" i="1"/>
  <c r="AA345" i="1"/>
  <c r="U345" i="1"/>
  <c r="G345" i="1"/>
  <c r="AA344" i="1"/>
  <c r="U344" i="1"/>
  <c r="G344" i="1"/>
  <c r="AA343" i="1"/>
  <c r="U343" i="1"/>
  <c r="G343" i="1"/>
  <c r="AA342" i="1"/>
  <c r="U342" i="1"/>
  <c r="G342" i="1"/>
  <c r="AA341" i="1"/>
  <c r="U341" i="1"/>
  <c r="G341" i="1"/>
  <c r="AA340" i="1"/>
  <c r="U340" i="1"/>
  <c r="G340" i="1"/>
  <c r="AA339" i="1"/>
  <c r="U339" i="1"/>
  <c r="G339" i="1"/>
  <c r="AA338" i="1"/>
  <c r="U338" i="1"/>
  <c r="G338" i="1"/>
  <c r="AA337" i="1"/>
  <c r="U337" i="1"/>
  <c r="G337" i="1"/>
  <c r="AA336" i="1"/>
  <c r="U336" i="1"/>
  <c r="G336" i="1"/>
  <c r="AA335" i="1"/>
  <c r="U335" i="1"/>
  <c r="G335" i="1"/>
  <c r="AA334" i="1"/>
  <c r="U334" i="1"/>
  <c r="G334" i="1"/>
  <c r="AA333" i="1"/>
  <c r="U333" i="1"/>
  <c r="G333" i="1"/>
  <c r="AA332" i="1"/>
  <c r="U332" i="1"/>
  <c r="G332" i="1"/>
  <c r="AA331" i="1"/>
  <c r="U331" i="1"/>
  <c r="G331" i="1"/>
  <c r="AA330" i="1"/>
  <c r="U330" i="1"/>
  <c r="G330" i="1"/>
  <c r="AA329" i="1"/>
  <c r="U329" i="1"/>
  <c r="G329" i="1"/>
  <c r="AA328" i="1"/>
  <c r="U328" i="1"/>
  <c r="G328" i="1"/>
  <c r="AA327" i="1"/>
  <c r="U327" i="1"/>
  <c r="G327" i="1"/>
  <c r="AA326" i="1"/>
  <c r="U326" i="1"/>
  <c r="G326" i="1"/>
  <c r="AA325" i="1"/>
  <c r="U325" i="1"/>
  <c r="G325" i="1"/>
  <c r="AA324" i="1"/>
  <c r="U324" i="1"/>
  <c r="G324" i="1"/>
  <c r="AA323" i="1"/>
  <c r="U323" i="1"/>
  <c r="G323" i="1"/>
  <c r="AA322" i="1"/>
  <c r="U322" i="1"/>
  <c r="G322" i="1"/>
  <c r="AA321" i="1"/>
  <c r="U321" i="1"/>
  <c r="G321" i="1"/>
  <c r="AA320" i="1"/>
  <c r="U320" i="1"/>
  <c r="G320" i="1"/>
  <c r="AA319" i="1"/>
  <c r="U319" i="1"/>
  <c r="G319" i="1"/>
  <c r="AA318" i="1"/>
  <c r="U318" i="1"/>
  <c r="G318" i="1"/>
  <c r="AA317" i="1"/>
  <c r="U317" i="1"/>
  <c r="G317" i="1"/>
  <c r="AA316" i="1"/>
  <c r="U316" i="1"/>
  <c r="G316" i="1"/>
  <c r="AA315" i="1"/>
  <c r="U315" i="1"/>
  <c r="G315" i="1"/>
  <c r="AA314" i="1"/>
  <c r="U314" i="1"/>
  <c r="G314" i="1"/>
  <c r="AA313" i="1"/>
  <c r="U313" i="1"/>
  <c r="G313" i="1"/>
  <c r="AA312" i="1"/>
  <c r="U312" i="1"/>
  <c r="G312" i="1"/>
  <c r="AA311" i="1"/>
  <c r="U311" i="1"/>
  <c r="G311" i="1"/>
  <c r="AA310" i="1"/>
  <c r="U310" i="1"/>
  <c r="G310" i="1"/>
  <c r="AA309" i="1"/>
  <c r="U309" i="1"/>
  <c r="G309" i="1"/>
  <c r="AA308" i="1"/>
  <c r="U308" i="1"/>
  <c r="G308" i="1"/>
  <c r="AA307" i="1"/>
  <c r="U307" i="1"/>
  <c r="G307" i="1"/>
  <c r="AA306" i="1"/>
  <c r="U306" i="1"/>
  <c r="G306" i="1"/>
  <c r="AA305" i="1"/>
  <c r="U305" i="1"/>
  <c r="G305" i="1"/>
  <c r="AA304" i="1"/>
  <c r="U304" i="1"/>
  <c r="G304" i="1"/>
  <c r="AA303" i="1"/>
  <c r="U303" i="1"/>
  <c r="G303" i="1"/>
  <c r="AA302" i="1"/>
  <c r="U302" i="1"/>
  <c r="G302" i="1"/>
  <c r="AA301" i="1"/>
  <c r="U301" i="1"/>
  <c r="G301" i="1"/>
  <c r="AA300" i="1"/>
  <c r="U300" i="1"/>
  <c r="G300" i="1"/>
  <c r="AA299" i="1"/>
  <c r="U299" i="1"/>
  <c r="G299" i="1"/>
  <c r="AA298" i="1"/>
  <c r="U298" i="1"/>
  <c r="G298" i="1"/>
  <c r="AA297" i="1"/>
  <c r="U297" i="1"/>
  <c r="G297" i="1"/>
  <c r="AA296" i="1"/>
  <c r="U296" i="1"/>
  <c r="G296" i="1"/>
  <c r="AA295" i="1"/>
  <c r="U295" i="1"/>
  <c r="G295" i="1"/>
  <c r="AA294" i="1"/>
  <c r="U294" i="1"/>
  <c r="G294" i="1"/>
  <c r="AA293" i="1"/>
  <c r="U293" i="1"/>
  <c r="G293" i="1"/>
  <c r="AA292" i="1"/>
  <c r="U292" i="1"/>
  <c r="G292" i="1"/>
  <c r="AA291" i="1"/>
  <c r="U291" i="1"/>
  <c r="G291" i="1"/>
  <c r="AA290" i="1"/>
  <c r="U290" i="1"/>
  <c r="G290" i="1"/>
  <c r="AA289" i="1"/>
  <c r="U289" i="1"/>
  <c r="G289" i="1"/>
  <c r="AA288" i="1"/>
  <c r="U288" i="1"/>
  <c r="G288" i="1"/>
  <c r="AA287" i="1"/>
  <c r="U287" i="1"/>
  <c r="G287" i="1"/>
  <c r="AA286" i="1"/>
  <c r="U286" i="1"/>
  <c r="G286" i="1"/>
  <c r="AA285" i="1"/>
  <c r="U285" i="1"/>
  <c r="G285" i="1"/>
  <c r="AA284" i="1"/>
  <c r="U284" i="1"/>
  <c r="G284" i="1"/>
  <c r="AA283" i="1"/>
  <c r="U283" i="1"/>
  <c r="G283" i="1"/>
  <c r="AA282" i="1"/>
  <c r="U282" i="1"/>
  <c r="G282" i="1"/>
  <c r="AA281" i="1"/>
  <c r="U281" i="1"/>
  <c r="AA280" i="1"/>
  <c r="U280" i="1"/>
  <c r="G280" i="1"/>
  <c r="AA279" i="1"/>
  <c r="U279" i="1"/>
  <c r="G279" i="1"/>
  <c r="AA278" i="1"/>
  <c r="U278" i="1"/>
  <c r="G278" i="1"/>
  <c r="AA277" i="1"/>
  <c r="U277" i="1"/>
  <c r="G277" i="1"/>
  <c r="AA276" i="1"/>
  <c r="U276" i="1"/>
  <c r="G276" i="1"/>
  <c r="AA275" i="1"/>
  <c r="U275" i="1"/>
  <c r="AA274" i="1"/>
  <c r="U274" i="1"/>
  <c r="G274" i="1"/>
  <c r="AA273" i="1"/>
  <c r="U273" i="1"/>
  <c r="AA272" i="1"/>
  <c r="U272" i="1"/>
  <c r="G272" i="1"/>
  <c r="AA271" i="1"/>
  <c r="U271" i="1"/>
  <c r="G271" i="1"/>
  <c r="AA270" i="1"/>
  <c r="U270" i="1"/>
  <c r="G270" i="1"/>
  <c r="D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82" i="1" l="1"/>
  <c r="G84" i="1" s="1"/>
  <c r="H84" i="1" s="1"/>
  <c r="U348" i="1"/>
  <c r="H346" i="1" l="1"/>
  <c r="I346" i="1" s="1"/>
  <c r="H342" i="1"/>
  <c r="I342" i="1" s="1"/>
  <c r="H338" i="1"/>
  <c r="I338" i="1" s="1"/>
  <c r="H334" i="1"/>
  <c r="I334" i="1" s="1"/>
  <c r="H330" i="1"/>
  <c r="I330" i="1" s="1"/>
  <c r="H326" i="1"/>
  <c r="I326" i="1" s="1"/>
  <c r="H322" i="1"/>
  <c r="I322" i="1" s="1"/>
  <c r="H318" i="1"/>
  <c r="I318" i="1" s="1"/>
  <c r="H314" i="1"/>
  <c r="I314" i="1" s="1"/>
  <c r="H310" i="1"/>
  <c r="I310" i="1" s="1"/>
  <c r="H306" i="1"/>
  <c r="I306" i="1" s="1"/>
  <c r="H302" i="1"/>
  <c r="I302" i="1" s="1"/>
  <c r="H298" i="1"/>
  <c r="I298" i="1" s="1"/>
  <c r="H294" i="1"/>
  <c r="I294" i="1" s="1"/>
  <c r="H290" i="1"/>
  <c r="I290" i="1" s="1"/>
  <c r="H286" i="1"/>
  <c r="I286" i="1" s="1"/>
  <c r="H282" i="1"/>
  <c r="I282" i="1" s="1"/>
  <c r="H277" i="1"/>
  <c r="I277" i="1" s="1"/>
  <c r="H271" i="1"/>
  <c r="I271" i="1" s="1"/>
  <c r="H78" i="1"/>
  <c r="I78" i="1" s="1"/>
  <c r="H74" i="1"/>
  <c r="I74" i="1" s="1"/>
  <c r="H70" i="1"/>
  <c r="I70" i="1" s="1"/>
  <c r="H66" i="1"/>
  <c r="I66" i="1" s="1"/>
  <c r="H62" i="1"/>
  <c r="I62" i="1" s="1"/>
  <c r="H58" i="1"/>
  <c r="I58" i="1" s="1"/>
  <c r="H54" i="1"/>
  <c r="I54" i="1" s="1"/>
  <c r="H50" i="1"/>
  <c r="I50" i="1" s="1"/>
  <c r="H46" i="1"/>
  <c r="I46" i="1" s="1"/>
  <c r="H42" i="1"/>
  <c r="I42" i="1" s="1"/>
  <c r="H38" i="1"/>
  <c r="I38" i="1" s="1"/>
  <c r="H344" i="1"/>
  <c r="I344" i="1" s="1"/>
  <c r="H340" i="1"/>
  <c r="I340" i="1" s="1"/>
  <c r="H336" i="1"/>
  <c r="I336" i="1" s="1"/>
  <c r="H332" i="1"/>
  <c r="I332" i="1" s="1"/>
  <c r="H328" i="1"/>
  <c r="I328" i="1" s="1"/>
  <c r="H324" i="1"/>
  <c r="I324" i="1" s="1"/>
  <c r="H320" i="1"/>
  <c r="I320" i="1" s="1"/>
  <c r="H316" i="1"/>
  <c r="I316" i="1" s="1"/>
  <c r="H312" i="1"/>
  <c r="I312" i="1" s="1"/>
  <c r="H308" i="1"/>
  <c r="I308" i="1" s="1"/>
  <c r="H304" i="1"/>
  <c r="I304" i="1" s="1"/>
  <c r="H300" i="1"/>
  <c r="I300" i="1" s="1"/>
  <c r="H296" i="1"/>
  <c r="I296" i="1" s="1"/>
  <c r="H292" i="1"/>
  <c r="I292" i="1" s="1"/>
  <c r="H288" i="1"/>
  <c r="I288" i="1" s="1"/>
  <c r="H284" i="1"/>
  <c r="I284" i="1" s="1"/>
  <c r="H279" i="1"/>
  <c r="I279" i="1" s="1"/>
  <c r="H275" i="1"/>
  <c r="I275" i="1" s="1"/>
  <c r="H274" i="1"/>
  <c r="I274" i="1" s="1"/>
  <c r="H270" i="1"/>
  <c r="H80" i="1"/>
  <c r="I80" i="1" s="1"/>
  <c r="H76" i="1"/>
  <c r="I76" i="1" s="1"/>
  <c r="H72" i="1"/>
  <c r="I72" i="1" s="1"/>
  <c r="H68" i="1"/>
  <c r="I68" i="1" s="1"/>
  <c r="H64" i="1"/>
  <c r="I64" i="1" s="1"/>
  <c r="H60" i="1"/>
  <c r="I60" i="1" s="1"/>
  <c r="H56" i="1"/>
  <c r="I56" i="1" s="1"/>
  <c r="H52" i="1"/>
  <c r="I52" i="1" s="1"/>
  <c r="H48" i="1"/>
  <c r="I48" i="1" s="1"/>
  <c r="H44" i="1"/>
  <c r="I44" i="1" s="1"/>
  <c r="H40" i="1"/>
  <c r="I40" i="1" s="1"/>
  <c r="H347" i="1"/>
  <c r="I347" i="1" s="1"/>
  <c r="H343" i="1"/>
  <c r="I343" i="1" s="1"/>
  <c r="H339" i="1"/>
  <c r="I339" i="1" s="1"/>
  <c r="H335" i="1"/>
  <c r="I335" i="1" s="1"/>
  <c r="H331" i="1"/>
  <c r="I331" i="1" s="1"/>
  <c r="H327" i="1"/>
  <c r="I327" i="1" s="1"/>
  <c r="H323" i="1"/>
  <c r="I323" i="1" s="1"/>
  <c r="H319" i="1"/>
  <c r="I319" i="1" s="1"/>
  <c r="H315" i="1"/>
  <c r="I315" i="1" s="1"/>
  <c r="H311" i="1"/>
  <c r="I311" i="1" s="1"/>
  <c r="H307" i="1"/>
  <c r="I307" i="1" s="1"/>
  <c r="H303" i="1"/>
  <c r="I303" i="1" s="1"/>
  <c r="H299" i="1"/>
  <c r="I299" i="1" s="1"/>
  <c r="H295" i="1"/>
  <c r="I295" i="1" s="1"/>
  <c r="H291" i="1"/>
  <c r="I291" i="1" s="1"/>
  <c r="H287" i="1"/>
  <c r="I287" i="1" s="1"/>
  <c r="H283" i="1"/>
  <c r="I283" i="1" s="1"/>
  <c r="H278" i="1"/>
  <c r="I278" i="1" s="1"/>
  <c r="H273" i="1"/>
  <c r="I273" i="1" s="1"/>
  <c r="H272" i="1"/>
  <c r="I272" i="1" s="1"/>
  <c r="H81" i="1"/>
  <c r="I81" i="1" s="1"/>
  <c r="H77" i="1"/>
  <c r="I77" i="1" s="1"/>
  <c r="H73" i="1"/>
  <c r="I73" i="1" s="1"/>
  <c r="H69" i="1"/>
  <c r="I69" i="1" s="1"/>
  <c r="H65" i="1"/>
  <c r="I65" i="1" s="1"/>
  <c r="H61" i="1"/>
  <c r="I61" i="1" s="1"/>
  <c r="H57" i="1"/>
  <c r="I57" i="1" s="1"/>
  <c r="H53" i="1"/>
  <c r="I53" i="1" s="1"/>
  <c r="H49" i="1"/>
  <c r="I49" i="1" s="1"/>
  <c r="H45" i="1"/>
  <c r="I45" i="1" s="1"/>
  <c r="H341" i="1"/>
  <c r="I341" i="1" s="1"/>
  <c r="H333" i="1"/>
  <c r="I333" i="1" s="1"/>
  <c r="H325" i="1"/>
  <c r="I325" i="1" s="1"/>
  <c r="H317" i="1"/>
  <c r="I317" i="1" s="1"/>
  <c r="H309" i="1"/>
  <c r="I309" i="1" s="1"/>
  <c r="H301" i="1"/>
  <c r="I301" i="1" s="1"/>
  <c r="H293" i="1"/>
  <c r="I293" i="1" s="1"/>
  <c r="H285" i="1"/>
  <c r="I285" i="1" s="1"/>
  <c r="H35" i="1"/>
  <c r="I35" i="1" s="1"/>
  <c r="H31" i="1"/>
  <c r="I31" i="1" s="1"/>
  <c r="H27" i="1"/>
  <c r="I27" i="1" s="1"/>
  <c r="H23" i="1"/>
  <c r="I23" i="1" s="1"/>
  <c r="H19" i="1"/>
  <c r="I19" i="1" s="1"/>
  <c r="H15" i="1"/>
  <c r="I15" i="1" s="1"/>
  <c r="H11" i="1"/>
  <c r="I11" i="1" s="1"/>
  <c r="H7" i="1"/>
  <c r="I7" i="1" s="1"/>
  <c r="H79" i="1"/>
  <c r="I79" i="1" s="1"/>
  <c r="H71" i="1"/>
  <c r="I71" i="1" s="1"/>
  <c r="H55" i="1"/>
  <c r="I55" i="1" s="1"/>
  <c r="H32" i="1"/>
  <c r="I32" i="1" s="1"/>
  <c r="H28" i="1"/>
  <c r="I28" i="1" s="1"/>
  <c r="H24" i="1"/>
  <c r="I24" i="1" s="1"/>
  <c r="H20" i="1"/>
  <c r="I20" i="1" s="1"/>
  <c r="H276" i="1"/>
  <c r="I276" i="1" s="1"/>
  <c r="H280" i="1"/>
  <c r="I280" i="1" s="1"/>
  <c r="H63" i="1"/>
  <c r="I63" i="1" s="1"/>
  <c r="H47" i="1"/>
  <c r="I47" i="1" s="1"/>
  <c r="H36" i="1"/>
  <c r="I36" i="1" s="1"/>
  <c r="H16" i="1"/>
  <c r="I16" i="1" s="1"/>
  <c r="H12" i="1"/>
  <c r="I12" i="1" s="1"/>
  <c r="H8" i="1"/>
  <c r="I8" i="1" s="1"/>
  <c r="H4" i="1"/>
  <c r="H345" i="1"/>
  <c r="I345" i="1" s="1"/>
  <c r="H337" i="1"/>
  <c r="I337" i="1" s="1"/>
  <c r="H329" i="1"/>
  <c r="I329" i="1" s="1"/>
  <c r="H321" i="1"/>
  <c r="I321" i="1" s="1"/>
  <c r="H313" i="1"/>
  <c r="I313" i="1" s="1"/>
  <c r="H305" i="1"/>
  <c r="I305" i="1" s="1"/>
  <c r="H297" i="1"/>
  <c r="I297" i="1" s="1"/>
  <c r="H289" i="1"/>
  <c r="I289" i="1" s="1"/>
  <c r="H281" i="1"/>
  <c r="I281" i="1" s="1"/>
  <c r="H41" i="1"/>
  <c r="I41" i="1" s="1"/>
  <c r="H39" i="1"/>
  <c r="I39" i="1" s="1"/>
  <c r="H37" i="1"/>
  <c r="I37" i="1" s="1"/>
  <c r="H33" i="1"/>
  <c r="I33" i="1" s="1"/>
  <c r="H29" i="1"/>
  <c r="I29" i="1" s="1"/>
  <c r="H25" i="1"/>
  <c r="I25" i="1" s="1"/>
  <c r="H21" i="1"/>
  <c r="I21" i="1" s="1"/>
  <c r="H17" i="1"/>
  <c r="I17" i="1" s="1"/>
  <c r="H13" i="1"/>
  <c r="I13" i="1" s="1"/>
  <c r="H9" i="1"/>
  <c r="I9" i="1" s="1"/>
  <c r="H5" i="1"/>
  <c r="I5" i="1" s="1"/>
  <c r="H75" i="1"/>
  <c r="I75" i="1" s="1"/>
  <c r="H59" i="1"/>
  <c r="I59" i="1" s="1"/>
  <c r="H43" i="1"/>
  <c r="I43" i="1" s="1"/>
  <c r="H22" i="1"/>
  <c r="I22" i="1" s="1"/>
  <c r="H26" i="1"/>
  <c r="I26" i="1" s="1"/>
  <c r="H30" i="1"/>
  <c r="I30" i="1" s="1"/>
  <c r="H14" i="1"/>
  <c r="I14" i="1" s="1"/>
  <c r="H6" i="1"/>
  <c r="I6" i="1" s="1"/>
  <c r="H34" i="1"/>
  <c r="I34" i="1" s="1"/>
  <c r="H18" i="1"/>
  <c r="I18" i="1" s="1"/>
  <c r="H10" i="1"/>
  <c r="I10" i="1" s="1"/>
  <c r="H67" i="1"/>
  <c r="I67" i="1" s="1"/>
  <c r="H51" i="1"/>
  <c r="I51" i="1" s="1"/>
  <c r="H82" i="1" l="1"/>
  <c r="I4" i="1"/>
  <c r="H348" i="1"/>
  <c r="I270" i="1"/>
  <c r="I348" i="1" s="1"/>
  <c r="I82" i="1" l="1"/>
</calcChain>
</file>

<file path=xl/sharedStrings.xml><?xml version="1.0" encoding="utf-8"?>
<sst xmlns="http://schemas.openxmlformats.org/spreadsheetml/2006/main" count="756" uniqueCount="195">
  <si>
    <t>ул , Дзержинского д ,10</t>
  </si>
  <si>
    <t>Квартира</t>
  </si>
  <si>
    <t>Наименование прибора</t>
  </si>
  <si>
    <t>Серийный номер</t>
  </si>
  <si>
    <r>
      <rPr>
        <sz val="12"/>
        <color rgb="FF000000"/>
        <rFont val="Times New Roman"/>
        <family val="1"/>
        <charset val="204"/>
      </rPr>
      <t>Площадь помещений, 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</si>
  <si>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Показания, кВт∙ч</t>
  </si>
  <si>
    <t>Разница за период, Гкал</t>
  </si>
  <si>
    <t>Потребление МОП, Гкал</t>
  </si>
  <si>
    <t>Итого фактического потребления, Гкал</t>
  </si>
  <si>
    <t>sensonic II heat</t>
  </si>
  <si>
    <t>Avektra</t>
  </si>
  <si>
    <t>00001983</t>
  </si>
  <si>
    <t>00001981</t>
  </si>
  <si>
    <t>00001980</t>
  </si>
  <si>
    <t>00001982</t>
  </si>
  <si>
    <t>00001979</t>
  </si>
  <si>
    <t>00001976</t>
  </si>
  <si>
    <t>00001863</t>
  </si>
  <si>
    <t>00001975</t>
  </si>
  <si>
    <t>00001973</t>
  </si>
  <si>
    <t>пульсар</t>
  </si>
  <si>
    <t>00001977</t>
  </si>
  <si>
    <t>00001859</t>
  </si>
  <si>
    <t>00001856</t>
  </si>
  <si>
    <t>00001858</t>
  </si>
  <si>
    <t>00001861</t>
  </si>
  <si>
    <t>00001853</t>
  </si>
  <si>
    <t>00001860</t>
  </si>
  <si>
    <t>00001855</t>
  </si>
  <si>
    <t>00001862</t>
  </si>
  <si>
    <t>00001864</t>
  </si>
  <si>
    <t>00001854</t>
  </si>
  <si>
    <t>00001857</t>
  </si>
  <si>
    <t>Итого:</t>
  </si>
  <si>
    <t>Показания прибора учета тепловой энергии:</t>
  </si>
  <si>
    <t>Разница:</t>
  </si>
  <si>
    <t>------</t>
  </si>
  <si>
    <t>15755 kWh</t>
  </si>
  <si>
    <t>15743.1 kWh</t>
  </si>
  <si>
    <t>11756.2 kWh</t>
  </si>
  <si>
    <t>    </t>
  </si>
  <si>
    <t>25057.6 kWh</t>
  </si>
  <si>
    <t>20321.8 kWh</t>
  </si>
  <si>
    <t>35543.5 kWh</t>
  </si>
  <si>
    <t>29931.2 kWh</t>
  </si>
  <si>
    <t>21843.1 kWh</t>
  </si>
  <si>
    <t>26503.6 kWh</t>
  </si>
  <si>
    <t>24890.3 kWh</t>
  </si>
  <si>
    <t>12586.2 kWh</t>
  </si>
  <si>
    <t>12539.6 kWh</t>
  </si>
  <si>
    <t>36140.3 kWh</t>
  </si>
  <si>
    <t>35045.1 kWh</t>
  </si>
  <si>
    <t>7096 kWh</t>
  </si>
  <si>
    <t>18300.8 kWh</t>
  </si>
  <si>
    <t>15971 kWh</t>
  </si>
  <si>
    <t>19024.9 kWh</t>
  </si>
  <si>
    <t>18851.5 kWh</t>
  </si>
  <si>
    <t>15480.2 kWh</t>
  </si>
  <si>
    <t>24260.7 kWh</t>
  </si>
  <si>
    <t>22291.1 kWh</t>
  </si>
  <si>
    <t>20254 kWh</t>
  </si>
  <si>
    <t>17822.5 kWh</t>
  </si>
  <si>
    <t>13861.3 kWh</t>
  </si>
  <si>
    <t>35012.3 kWh</t>
  </si>
  <si>
    <t>31876.7 kWh</t>
  </si>
  <si>
    <t>37943.5 kWh</t>
  </si>
  <si>
    <t>35375.1 kWh</t>
  </si>
  <si>
    <t>25849.3 kWh</t>
  </si>
  <si>
    <t>38259.6 kWh</t>
  </si>
  <si>
    <t>34383.3 kWh</t>
  </si>
  <si>
    <t>  </t>
  </si>
  <si>
    <t>10751.7 kWh</t>
  </si>
  <si>
    <t>10353.4 kWh</t>
  </si>
  <si>
    <t>15529.9 kWh</t>
  </si>
  <si>
    <t>14239.5 kWh</t>
  </si>
  <si>
    <t>3452.7 kWh</t>
  </si>
  <si>
    <t>3389.4 kWh</t>
  </si>
  <si>
    <t>33528.2 kWh</t>
  </si>
  <si>
    <t>28091.2 kWh</t>
  </si>
  <si>
    <t>6263.9 kWh</t>
  </si>
  <si>
    <t>6063.2 kWh</t>
  </si>
  <si>
    <t>9495.8 kWh</t>
  </si>
  <si>
    <t>8811.1 kWh</t>
  </si>
  <si>
    <t>8171.9 kWh</t>
  </si>
  <si>
    <t>7188.7 kWh</t>
  </si>
  <si>
    <t>12336.4 kWh</t>
  </si>
  <si>
    <t>9073 kWh</t>
  </si>
  <si>
    <t>6061.6 kWh</t>
  </si>
  <si>
    <t>5891 kWh</t>
  </si>
  <si>
    <t>8254.5 kWh</t>
  </si>
  <si>
    <t>7588.5 kWh</t>
  </si>
  <si>
    <t>27666.5 kWh</t>
  </si>
  <si>
    <t>22634.3 kWh</t>
  </si>
  <si>
    <t>14167.2 kWh</t>
  </si>
  <si>
    <t>15699.1 kWh</t>
  </si>
  <si>
    <t>13597.2 kWh</t>
  </si>
  <si>
    <t>8788.3 kWh</t>
  </si>
  <si>
    <t>7728.6 kWh</t>
  </si>
  <si>
    <t>11136.5 kWh</t>
  </si>
  <si>
    <t>9425.7 kWh</t>
  </si>
  <si>
    <t>3070.4 kWh</t>
  </si>
  <si>
    <t>2074.4 kWh</t>
  </si>
  <si>
    <t>5866.1 kWh</t>
  </si>
  <si>
    <t>8139.2 kWh</t>
  </si>
  <si>
    <t>7086.4 kWh</t>
  </si>
  <si>
    <t>11580.4 kWh</t>
  </si>
  <si>
    <t>9480.2 kWh</t>
  </si>
  <si>
    <t>6202.9 kWh</t>
  </si>
  <si>
    <t>6004.3 kWh</t>
  </si>
  <si>
    <t>6279.3 kWh</t>
  </si>
  <si>
    <t>6186.7 kWh</t>
  </si>
  <si>
    <t>22433.3 kWh</t>
  </si>
  <si>
    <t>18189.4 kWh</t>
  </si>
  <si>
    <t>15165.3 kWh</t>
  </si>
  <si>
    <t>15158.7 kWh</t>
  </si>
  <si>
    <t>12668.5 kWh</t>
  </si>
  <si>
    <t>11505.7 kWh</t>
  </si>
  <si>
    <t>13734.3 kWh</t>
  </si>
  <si>
    <t>11667.3 kWh</t>
  </si>
  <si>
    <t>9143.9 kWh</t>
  </si>
  <si>
    <t>9094.2 kWh</t>
  </si>
  <si>
    <t>18740.5 kWh</t>
  </si>
  <si>
    <t>14776.5 kWh</t>
  </si>
  <si>
    <t>3812.5 kWh</t>
  </si>
  <si>
    <t>3598.3 kWh</t>
  </si>
  <si>
    <t>3539.7 kWh</t>
  </si>
  <si>
    <t>12235.6 kWh</t>
  </si>
  <si>
    <t>12137.1 kWh</t>
  </si>
  <si>
    <t>11195.4 kWh</t>
  </si>
  <si>
    <t>9096.6 kWh</t>
  </si>
  <si>
    <t>6053.3 kWh</t>
  </si>
  <si>
    <t>5613.4 kWh</t>
  </si>
  <si>
    <t>14653.4 kWh</t>
  </si>
  <si>
    <t>11855 kWh</t>
  </si>
  <si>
    <t>10179.2 kWh</t>
  </si>
  <si>
    <t>9776.5 kWh</t>
  </si>
  <si>
    <t>31136.1 kWh</t>
  </si>
  <si>
    <t>25742.1 kWh</t>
  </si>
  <si>
    <t>4472.7 kWh</t>
  </si>
  <si>
    <t>4470.5 kWh</t>
  </si>
  <si>
    <t>19670.4 kWh</t>
  </si>
  <si>
    <t>15329.7 kWh</t>
  </si>
  <si>
    <t>8599.2 kWh</t>
  </si>
  <si>
    <t>6322.2 kWh</t>
  </si>
  <si>
    <t>7604.3 kWh</t>
  </si>
  <si>
    <t>6924.3 kWh</t>
  </si>
  <si>
    <t>13753.2 kWh</t>
  </si>
  <si>
    <t>12478.7 kWh</t>
  </si>
  <si>
    <t>13265.2 kWh</t>
  </si>
  <si>
    <t>9979.4 kWh</t>
  </si>
  <si>
    <t>1711.8 kWh</t>
  </si>
  <si>
    <t>9561.4 kWh</t>
  </si>
  <si>
    <t>11991.5 kWh</t>
  </si>
  <si>
    <t>10415.8 kWh</t>
  </si>
  <si>
    <t>23281.5 kWh</t>
  </si>
  <si>
    <t>18708.4 kWh</t>
  </si>
  <si>
    <t>5926.7 kWh</t>
  </si>
  <si>
    <t>17418.6 kWh</t>
  </si>
  <si>
    <t>14370.7 kWh</t>
  </si>
  <si>
    <t>6223.5 kWh</t>
  </si>
  <si>
    <t>9072.3 kWh</t>
  </si>
  <si>
    <t>7545.2 kWh</t>
  </si>
  <si>
    <t>23662.4 kWh</t>
  </si>
  <si>
    <t>19969.6 kWh</t>
  </si>
  <si>
    <t>5738 kWh</t>
  </si>
  <si>
    <t>4581.4 kWh</t>
  </si>
  <si>
    <t>4118.5 kWh</t>
  </si>
  <si>
    <t>4477.8 kWh</t>
  </si>
  <si>
    <t>3740.2 kWh</t>
  </si>
  <si>
    <t>4375.1 kWh</t>
  </si>
  <si>
    <t>12306.4 kWh</t>
  </si>
  <si>
    <t>11422.2 kWh</t>
  </si>
  <si>
    <t>19077.6 kWh</t>
  </si>
  <si>
    <t>15277.3 kWh</t>
  </si>
  <si>
    <t>18789.3 kWh</t>
  </si>
  <si>
    <t>16895.1 kWh</t>
  </si>
  <si>
    <t>9223.4 kWh</t>
  </si>
  <si>
    <t>7389.8 kWh</t>
  </si>
  <si>
    <t>20047.1 kWh</t>
  </si>
  <si>
    <t>18345.7 kWh</t>
  </si>
  <si>
    <t>last changes: 2018-11-26 10:40:33</t>
  </si>
  <si>
    <t>одн</t>
  </si>
  <si>
    <t>ООО "  ЖУ  ЖБК-1"</t>
  </si>
  <si>
    <t>ул, Дзержинского,10</t>
  </si>
  <si>
    <t>G4</t>
  </si>
  <si>
    <t>D4</t>
  </si>
  <si>
    <t>K4</t>
  </si>
  <si>
    <t>MES4</t>
  </si>
  <si>
    <t>GOD4</t>
  </si>
  <si>
    <t>RAZ4</t>
  </si>
  <si>
    <t xml:space="preserve"> </t>
  </si>
  <si>
    <t>Гкал</t>
  </si>
  <si>
    <t>Директор</t>
  </si>
  <si>
    <t>Кудлаев В.А.</t>
  </si>
  <si>
    <t>Pl31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</si>
</sst>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0000"/>
    <numFmt numFmtId="166" formatCode="0.0000"/>
    <numFmt numFmtId="167" formatCode="0.00000"/>
  </numFmts>
  <fonts count="10" x14ac:knownFonts="1"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4">
    <xf numFmtId="0" fontId="0" fillId="0" borderId="0" xfId="0"/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9" fillId="0" borderId="0" xfId="1" applyFo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2"/>
  <sheetViews>
    <sheetView zoomScale="85" zoomScaleNormal="85" workbookViewId="0">
      <selection activeCell="D4" sqref="D4:D81"/>
    </sheetView>
  </sheetViews>
  <sheetFormatPr defaultRowHeight="15.75" x14ac:dyDescent="0.25"/>
  <cols>
    <col min="1" max="1" width="10.5703125" style="9"/>
    <col min="2" max="2" width="17.7109375" style="9"/>
    <col min="3" max="3" width="15.5703125" style="9"/>
    <col min="4" max="4" width="16.42578125" style="9"/>
    <col min="5" max="6" width="11.7109375" style="9"/>
    <col min="7" max="7" width="15.5703125" style="9"/>
    <col min="8" max="8" width="20.7109375" style="10"/>
    <col min="9" max="9" width="21" style="10"/>
    <col min="10" max="10" width="8.85546875" style="10"/>
    <col min="11" max="11" width="8.85546875" style="9"/>
    <col min="12" max="12" width="21.5703125" style="9"/>
    <col min="13" max="13" width="19.5703125" style="9"/>
    <col min="14" max="14" width="2.5703125" style="9"/>
    <col min="15" max="20" width="8.85546875" style="9"/>
    <col min="21" max="21" width="11.5703125" style="9"/>
    <col min="22" max="22" width="9.42578125" style="9"/>
    <col min="23" max="1025" width="8.85546875" style="9"/>
  </cols>
  <sheetData>
    <row r="1" spans="1:27" ht="33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/>
      <c r="K1"/>
      <c r="L1"/>
      <c r="M1"/>
      <c r="O1"/>
      <c r="P1"/>
      <c r="Q1"/>
      <c r="S1"/>
      <c r="T1"/>
      <c r="U1"/>
      <c r="V1"/>
      <c r="X1"/>
      <c r="Y1"/>
      <c r="Z1"/>
      <c r="AA1"/>
    </row>
    <row r="2" spans="1:27" ht="15.6" customHeight="1" x14ac:dyDescent="0.25">
      <c r="A2" s="7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6" t="s">
        <v>6</v>
      </c>
      <c r="H2" s="6" t="s">
        <v>7</v>
      </c>
      <c r="I2" s="6" t="s">
        <v>8</v>
      </c>
      <c r="J2"/>
      <c r="K2"/>
      <c r="L2"/>
      <c r="M2"/>
      <c r="O2"/>
      <c r="P2"/>
      <c r="Q2"/>
      <c r="S2"/>
      <c r="T2"/>
      <c r="U2"/>
      <c r="V2"/>
      <c r="X2"/>
      <c r="Y2"/>
      <c r="Z2"/>
      <c r="AA2"/>
    </row>
    <row r="3" spans="1:27" ht="20.25" customHeight="1" x14ac:dyDescent="0.25">
      <c r="A3" s="7"/>
      <c r="B3" s="6"/>
      <c r="C3" s="6"/>
      <c r="D3" s="6"/>
      <c r="E3" s="13">
        <v>43430</v>
      </c>
      <c r="F3" s="13">
        <v>43460</v>
      </c>
      <c r="G3" s="6"/>
      <c r="H3" s="6"/>
      <c r="I3" s="6"/>
      <c r="J3"/>
      <c r="K3"/>
      <c r="L3"/>
      <c r="M3"/>
      <c r="O3"/>
      <c r="P3"/>
      <c r="Q3"/>
      <c r="S3"/>
      <c r="T3"/>
      <c r="U3"/>
      <c r="V3"/>
      <c r="X3"/>
      <c r="Y3"/>
      <c r="Z3"/>
      <c r="AA3"/>
    </row>
    <row r="4" spans="1:27" ht="14.45" customHeight="1" x14ac:dyDescent="0.25">
      <c r="A4" s="12">
        <v>1</v>
      </c>
      <c r="B4" s="14" t="s">
        <v>9</v>
      </c>
      <c r="C4" s="14">
        <v>24341735</v>
      </c>
      <c r="D4" s="15">
        <v>75.599999999999994</v>
      </c>
      <c r="E4" s="11">
        <v>20110.599999999999</v>
      </c>
      <c r="F4" s="11">
        <v>21275.1</v>
      </c>
      <c r="G4" s="16">
        <f>(F4-E4)*0.0008598</f>
        <v>1.0012371</v>
      </c>
      <c r="H4" s="11">
        <f t="shared" ref="H4:H35" si="0">$H$84*D4</f>
        <v>0.27102100896844017</v>
      </c>
      <c r="I4" s="16">
        <f t="shared" ref="I4:I35" si="1">G4+H4</f>
        <v>1.2722581089684402</v>
      </c>
      <c r="J4"/>
      <c r="K4" s="17"/>
      <c r="L4" s="17"/>
      <c r="M4"/>
      <c r="O4"/>
      <c r="P4"/>
      <c r="Q4"/>
      <c r="S4"/>
      <c r="T4"/>
      <c r="U4"/>
      <c r="V4"/>
      <c r="X4"/>
      <c r="Y4"/>
      <c r="Z4"/>
      <c r="AA4"/>
    </row>
    <row r="5" spans="1:27" ht="14.45" customHeight="1" x14ac:dyDescent="0.25">
      <c r="A5" s="12">
        <v>2</v>
      </c>
      <c r="B5" s="14" t="s">
        <v>9</v>
      </c>
      <c r="C5" s="14">
        <v>24341739</v>
      </c>
      <c r="D5" s="15">
        <v>80.3</v>
      </c>
      <c r="E5" s="11">
        <v>26405.4</v>
      </c>
      <c r="F5" s="11">
        <v>27597.4</v>
      </c>
      <c r="G5" s="16">
        <f>(F5-E5)*0.0008598</f>
        <v>1.0248816000000001</v>
      </c>
      <c r="H5" s="11">
        <f t="shared" si="0"/>
        <v>0.28787019867944108</v>
      </c>
      <c r="I5" s="16">
        <f t="shared" si="1"/>
        <v>1.3127517986794413</v>
      </c>
      <c r="J5"/>
      <c r="K5" s="17"/>
      <c r="L5" s="17"/>
      <c r="M5"/>
      <c r="O5"/>
      <c r="P5"/>
      <c r="Q5"/>
      <c r="S5"/>
      <c r="T5"/>
      <c r="U5"/>
      <c r="V5"/>
      <c r="X5"/>
      <c r="Y5"/>
      <c r="Z5"/>
      <c r="AA5"/>
    </row>
    <row r="6" spans="1:27" ht="14.45" customHeight="1" x14ac:dyDescent="0.25">
      <c r="A6" s="12">
        <v>3</v>
      </c>
      <c r="B6" s="14" t="s">
        <v>9</v>
      </c>
      <c r="C6" s="14">
        <v>24341721</v>
      </c>
      <c r="D6" s="15">
        <v>75.599999999999994</v>
      </c>
      <c r="E6" s="11">
        <v>35543.5</v>
      </c>
      <c r="F6" s="11">
        <v>35543.5</v>
      </c>
      <c r="G6" s="16">
        <f>(F6-E6)*0.0008598</f>
        <v>0</v>
      </c>
      <c r="H6" s="11">
        <f t="shared" si="0"/>
        <v>0.27102100896844017</v>
      </c>
      <c r="I6" s="16">
        <f t="shared" si="1"/>
        <v>0.27102100896844017</v>
      </c>
      <c r="J6"/>
      <c r="K6" s="17"/>
      <c r="L6" s="17"/>
      <c r="M6"/>
      <c r="O6"/>
      <c r="P6"/>
      <c r="Q6"/>
      <c r="S6"/>
      <c r="T6"/>
      <c r="U6"/>
      <c r="V6"/>
      <c r="X6"/>
      <c r="Y6"/>
      <c r="Z6"/>
      <c r="AA6"/>
    </row>
    <row r="7" spans="1:27" ht="14.45" customHeight="1" x14ac:dyDescent="0.25">
      <c r="A7" s="12">
        <v>4</v>
      </c>
      <c r="B7" s="14" t="s">
        <v>10</v>
      </c>
      <c r="C7" s="14" t="s">
        <v>11</v>
      </c>
      <c r="D7" s="15">
        <v>142.30000000000001</v>
      </c>
      <c r="E7" s="11"/>
      <c r="F7" s="18">
        <v>0.4</v>
      </c>
      <c r="G7" s="16">
        <f>F7-E7</f>
        <v>0.4</v>
      </c>
      <c r="H7" s="11">
        <f t="shared" si="0"/>
        <v>0.51013610550541055</v>
      </c>
      <c r="I7" s="16">
        <f t="shared" si="1"/>
        <v>0.91013610550541058</v>
      </c>
      <c r="J7"/>
      <c r="K7" s="17"/>
      <c r="L7" s="17"/>
      <c r="M7"/>
      <c r="O7"/>
      <c r="P7"/>
      <c r="Q7"/>
      <c r="S7"/>
      <c r="T7"/>
      <c r="U7"/>
      <c r="V7"/>
      <c r="X7"/>
      <c r="Y7"/>
      <c r="Z7"/>
      <c r="AA7"/>
    </row>
    <row r="8" spans="1:27" ht="14.45" customHeight="1" x14ac:dyDescent="0.25">
      <c r="A8" s="12">
        <v>5</v>
      </c>
      <c r="B8" s="14" t="s">
        <v>9</v>
      </c>
      <c r="C8" s="14">
        <v>24341737</v>
      </c>
      <c r="D8" s="15">
        <v>78.900000000000006</v>
      </c>
      <c r="E8" s="11">
        <v>12586.2</v>
      </c>
      <c r="F8" s="11">
        <v>12829.5</v>
      </c>
      <c r="G8" s="16">
        <f>(F8-E8)*0.0008598</f>
        <v>0.20918933999999936</v>
      </c>
      <c r="H8" s="11">
        <f t="shared" si="0"/>
        <v>0.28285129110595147</v>
      </c>
      <c r="I8" s="16">
        <f t="shared" si="1"/>
        <v>0.49204063110595087</v>
      </c>
      <c r="J8"/>
      <c r="K8" s="17"/>
      <c r="L8" s="17"/>
      <c r="M8"/>
      <c r="O8"/>
      <c r="P8"/>
      <c r="Q8"/>
      <c r="S8"/>
      <c r="T8"/>
      <c r="U8"/>
      <c r="V8"/>
      <c r="X8"/>
      <c r="Y8"/>
      <c r="Z8"/>
      <c r="AA8"/>
    </row>
    <row r="9" spans="1:27" ht="14.45" customHeight="1" x14ac:dyDescent="0.25">
      <c r="A9" s="12">
        <v>6</v>
      </c>
      <c r="B9" s="14" t="s">
        <v>10</v>
      </c>
      <c r="C9" s="14" t="s">
        <v>12</v>
      </c>
      <c r="D9" s="15">
        <v>146.69999999999999</v>
      </c>
      <c r="E9" s="11"/>
      <c r="F9" s="18">
        <v>0</v>
      </c>
      <c r="G9" s="16">
        <f>(F9-E9)</f>
        <v>0</v>
      </c>
      <c r="H9" s="11">
        <f t="shared" si="0"/>
        <v>0.52590981502209222</v>
      </c>
      <c r="I9" s="16">
        <f t="shared" si="1"/>
        <v>0.52590981502209222</v>
      </c>
      <c r="J9"/>
      <c r="K9" s="17"/>
      <c r="L9" s="17"/>
      <c r="M9"/>
      <c r="O9"/>
      <c r="P9"/>
      <c r="Q9"/>
      <c r="S9"/>
      <c r="T9"/>
      <c r="U9"/>
      <c r="V9"/>
      <c r="X9"/>
      <c r="Y9"/>
      <c r="Z9"/>
      <c r="AA9"/>
    </row>
    <row r="10" spans="1:27" ht="14.45" customHeight="1" x14ac:dyDescent="0.25">
      <c r="A10" s="12">
        <v>7</v>
      </c>
      <c r="B10" s="14" t="s">
        <v>9</v>
      </c>
      <c r="C10" s="14">
        <v>24341723</v>
      </c>
      <c r="D10" s="15">
        <v>79.3</v>
      </c>
      <c r="E10" s="11">
        <v>7096</v>
      </c>
      <c r="F10" s="11">
        <v>7096</v>
      </c>
      <c r="G10" s="16">
        <f>(F10-E10)*0.0008598</f>
        <v>0</v>
      </c>
      <c r="H10" s="11">
        <f t="shared" si="0"/>
        <v>0.28428526469837706</v>
      </c>
      <c r="I10" s="16">
        <f t="shared" si="1"/>
        <v>0.28428526469837706</v>
      </c>
      <c r="J10"/>
      <c r="K10" s="17"/>
      <c r="L10" s="17"/>
      <c r="M10"/>
      <c r="O10"/>
      <c r="P10"/>
      <c r="Q10"/>
      <c r="S10"/>
      <c r="T10"/>
      <c r="U10"/>
      <c r="V10"/>
      <c r="X10"/>
      <c r="Y10"/>
      <c r="Z10"/>
      <c r="AA10"/>
    </row>
    <row r="11" spans="1:27" ht="14.45" customHeight="1" x14ac:dyDescent="0.25">
      <c r="A11" s="12">
        <v>8</v>
      </c>
      <c r="B11" s="14" t="s">
        <v>9</v>
      </c>
      <c r="C11" s="14">
        <v>24341716</v>
      </c>
      <c r="D11" s="15">
        <v>146.5</v>
      </c>
      <c r="E11" s="11">
        <v>19589</v>
      </c>
      <c r="F11" s="11">
        <v>21180.6</v>
      </c>
      <c r="G11" s="16">
        <f>(F11-E11)*0.0008598</f>
        <v>1.3684576799999988</v>
      </c>
      <c r="H11" s="11">
        <f t="shared" si="0"/>
        <v>0.52519282822587943</v>
      </c>
      <c r="I11" s="16">
        <f t="shared" si="1"/>
        <v>1.8936505082258783</v>
      </c>
      <c r="J11"/>
      <c r="K11" s="17"/>
      <c r="L11" s="17"/>
      <c r="M11"/>
      <c r="O11"/>
      <c r="P11"/>
      <c r="Q11"/>
      <c r="S11"/>
      <c r="T11"/>
      <c r="U11"/>
      <c r="V11"/>
      <c r="X11"/>
      <c r="Y11"/>
      <c r="Z11"/>
      <c r="AA11"/>
    </row>
    <row r="12" spans="1:27" ht="14.45" customHeight="1" x14ac:dyDescent="0.25">
      <c r="A12" s="12">
        <v>9</v>
      </c>
      <c r="B12" s="14" t="s">
        <v>9</v>
      </c>
      <c r="C12" s="14">
        <v>24341726</v>
      </c>
      <c r="D12" s="15">
        <v>78.3</v>
      </c>
      <c r="E12" s="11">
        <v>19259.400000000001</v>
      </c>
      <c r="F12" s="11">
        <v>19259.400000000001</v>
      </c>
      <c r="G12" s="16">
        <f>(F12-E12)*0.0008598</f>
        <v>0</v>
      </c>
      <c r="H12" s="11">
        <f t="shared" si="0"/>
        <v>0.28070033071731304</v>
      </c>
      <c r="I12" s="16">
        <f t="shared" si="1"/>
        <v>0.28070033071731304</v>
      </c>
      <c r="J12"/>
      <c r="K12" s="17"/>
      <c r="L12" s="17"/>
      <c r="M12"/>
      <c r="O12"/>
      <c r="P12"/>
      <c r="Q12"/>
      <c r="S12"/>
      <c r="T12"/>
      <c r="U12"/>
      <c r="V12"/>
      <c r="X12"/>
      <c r="Y12"/>
      <c r="Z12"/>
      <c r="AA12"/>
    </row>
    <row r="13" spans="1:27" ht="14.45" customHeight="1" x14ac:dyDescent="0.25">
      <c r="A13" s="12">
        <v>10</v>
      </c>
      <c r="B13" s="14" t="s">
        <v>9</v>
      </c>
      <c r="C13" s="14">
        <v>24341728</v>
      </c>
      <c r="D13" s="15">
        <v>146.30000000000001</v>
      </c>
      <c r="E13" s="11">
        <v>24266.7</v>
      </c>
      <c r="F13" s="11">
        <v>24269.1</v>
      </c>
      <c r="G13" s="16">
        <f>(F13-E13)*0.0008598</f>
        <v>2.0635199999981231E-3</v>
      </c>
      <c r="H13" s="11">
        <f t="shared" si="0"/>
        <v>0.52447584142966674</v>
      </c>
      <c r="I13" s="16">
        <f t="shared" si="1"/>
        <v>0.52653936142966484</v>
      </c>
      <c r="J13"/>
      <c r="K13" s="17"/>
      <c r="L13" s="17"/>
      <c r="M13"/>
      <c r="O13"/>
      <c r="P13"/>
      <c r="Q13"/>
      <c r="S13"/>
      <c r="T13"/>
      <c r="U13"/>
      <c r="V13"/>
      <c r="X13"/>
      <c r="Y13"/>
      <c r="Z13"/>
      <c r="AA13"/>
    </row>
    <row r="14" spans="1:27" ht="14.45" customHeight="1" x14ac:dyDescent="0.25">
      <c r="A14" s="12">
        <v>11</v>
      </c>
      <c r="B14" s="14" t="s">
        <v>9</v>
      </c>
      <c r="C14" s="14">
        <v>24341732</v>
      </c>
      <c r="D14" s="15">
        <v>79</v>
      </c>
      <c r="E14" s="11">
        <v>29139</v>
      </c>
      <c r="F14" s="11">
        <v>30418.400000000001</v>
      </c>
      <c r="G14" s="16">
        <f>(F14-E14)*0.0008598</f>
        <v>1.1000281200000013</v>
      </c>
      <c r="H14" s="11">
        <f t="shared" si="0"/>
        <v>0.28320978450405787</v>
      </c>
      <c r="I14" s="16">
        <f t="shared" si="1"/>
        <v>1.383237904504059</v>
      </c>
      <c r="J14"/>
      <c r="K14" s="17"/>
      <c r="L14" s="17"/>
      <c r="M14"/>
      <c r="O14"/>
      <c r="P14"/>
      <c r="Q14"/>
      <c r="S14"/>
      <c r="T14"/>
      <c r="U14"/>
      <c r="V14"/>
      <c r="X14"/>
      <c r="Y14"/>
      <c r="Z14"/>
      <c r="AA14"/>
    </row>
    <row r="15" spans="1:27" ht="14.45" customHeight="1" x14ac:dyDescent="0.25">
      <c r="A15" s="12">
        <v>12</v>
      </c>
      <c r="B15" s="14" t="s">
        <v>10</v>
      </c>
      <c r="C15" s="14" t="s">
        <v>13</v>
      </c>
      <c r="D15" s="15">
        <v>145.4</v>
      </c>
      <c r="E15" s="11"/>
      <c r="F15" s="11">
        <v>0.8</v>
      </c>
      <c r="G15" s="16">
        <f>(F15-E15)</f>
        <v>0.8</v>
      </c>
      <c r="H15" s="11">
        <f t="shared" si="0"/>
        <v>0.52124940084670901</v>
      </c>
      <c r="I15" s="16">
        <f t="shared" si="1"/>
        <v>1.3212494008467091</v>
      </c>
      <c r="J15"/>
      <c r="K15" s="17"/>
      <c r="L15" s="17"/>
      <c r="M15"/>
      <c r="O15"/>
      <c r="P15"/>
      <c r="Q15"/>
      <c r="S15"/>
      <c r="T15"/>
      <c r="U15"/>
      <c r="V15"/>
      <c r="X15"/>
      <c r="Y15"/>
      <c r="Z15"/>
      <c r="AA15"/>
    </row>
    <row r="16" spans="1:27" ht="14.45" customHeight="1" x14ac:dyDescent="0.25">
      <c r="A16" s="12">
        <v>13</v>
      </c>
      <c r="B16" s="14" t="s">
        <v>9</v>
      </c>
      <c r="C16" s="14">
        <v>24341714</v>
      </c>
      <c r="D16" s="15">
        <v>78.8</v>
      </c>
      <c r="E16" s="11">
        <v>38845.800000000003</v>
      </c>
      <c r="F16" s="11">
        <v>39648.300000000003</v>
      </c>
      <c r="G16" s="16">
        <f>(F16-E16)*0.0008598</f>
        <v>0.68998950000000003</v>
      </c>
      <c r="H16" s="11">
        <f t="shared" si="0"/>
        <v>0.28249279770784508</v>
      </c>
      <c r="I16" s="16">
        <f t="shared" si="1"/>
        <v>0.97248229770784511</v>
      </c>
      <c r="J16"/>
      <c r="K16" s="17"/>
      <c r="L16" s="17"/>
      <c r="M16"/>
      <c r="O16"/>
      <c r="P16"/>
      <c r="Q16"/>
      <c r="S16"/>
      <c r="T16"/>
      <c r="U16"/>
      <c r="V16"/>
      <c r="X16"/>
      <c r="Y16"/>
      <c r="Z16"/>
      <c r="AA16"/>
    </row>
    <row r="17" spans="1:27" ht="14.45" customHeight="1" x14ac:dyDescent="0.25">
      <c r="A17" s="12">
        <v>14</v>
      </c>
      <c r="B17" s="14" t="s">
        <v>10</v>
      </c>
      <c r="C17" s="14" t="s">
        <v>14</v>
      </c>
      <c r="D17" s="15">
        <v>145.5</v>
      </c>
      <c r="E17" s="19"/>
      <c r="F17" s="19">
        <v>0</v>
      </c>
      <c r="G17" s="16">
        <f>(F17-E17)</f>
        <v>0</v>
      </c>
      <c r="H17" s="11">
        <f t="shared" si="0"/>
        <v>0.52160789424481546</v>
      </c>
      <c r="I17" s="16">
        <f t="shared" si="1"/>
        <v>0.52160789424481546</v>
      </c>
      <c r="J17"/>
      <c r="K17" s="17"/>
      <c r="L17" s="17"/>
      <c r="M17"/>
      <c r="O17"/>
      <c r="P17"/>
      <c r="Q17"/>
      <c r="S17"/>
      <c r="T17"/>
      <c r="U17"/>
      <c r="V17"/>
      <c r="X17"/>
      <c r="Y17"/>
      <c r="Z17"/>
      <c r="AA17"/>
    </row>
    <row r="18" spans="1:27" ht="14.45" customHeight="1" x14ac:dyDescent="0.25">
      <c r="A18" s="12">
        <v>15</v>
      </c>
      <c r="B18" s="14" t="s">
        <v>9</v>
      </c>
      <c r="C18" s="14">
        <v>24341743</v>
      </c>
      <c r="D18" s="15">
        <v>59.7</v>
      </c>
      <c r="E18" s="11">
        <v>19253.7</v>
      </c>
      <c r="F18" s="11">
        <v>20546.5</v>
      </c>
      <c r="G18" s="16">
        <f>(F18-E18)*0.0008598</f>
        <v>1.1115494399999994</v>
      </c>
      <c r="H18" s="11">
        <f t="shared" si="0"/>
        <v>0.21402055866952222</v>
      </c>
      <c r="I18" s="16">
        <f t="shared" si="1"/>
        <v>1.3255699986695217</v>
      </c>
      <c r="J18"/>
      <c r="K18" s="17"/>
      <c r="L18" s="17"/>
      <c r="M18"/>
      <c r="O18"/>
      <c r="P18"/>
      <c r="Q18"/>
      <c r="S18"/>
      <c r="T18"/>
      <c r="U18"/>
      <c r="V18"/>
      <c r="X18"/>
      <c r="Y18"/>
      <c r="Z18"/>
      <c r="AA18"/>
    </row>
    <row r="19" spans="1:27" x14ac:dyDescent="0.25">
      <c r="A19" s="20">
        <v>16</v>
      </c>
      <c r="B19" s="14" t="s">
        <v>9</v>
      </c>
      <c r="C19" s="21">
        <v>24341692</v>
      </c>
      <c r="D19" s="22">
        <v>58.9</v>
      </c>
      <c r="E19" s="12">
        <v>10878.4</v>
      </c>
      <c r="F19" s="12">
        <v>11957.8</v>
      </c>
      <c r="G19" s="16">
        <f>(F19-E19)*0.0008598</f>
        <v>0.92806811999999961</v>
      </c>
      <c r="H19" s="11">
        <f t="shared" si="0"/>
        <v>0.21115261148467099</v>
      </c>
      <c r="I19" s="16">
        <f t="shared" si="1"/>
        <v>1.1392207314846705</v>
      </c>
      <c r="J19" s="23"/>
      <c r="K19" s="24"/>
      <c r="L19" s="24"/>
      <c r="M19"/>
      <c r="O19"/>
      <c r="P19"/>
      <c r="Q19"/>
      <c r="S19"/>
      <c r="T19"/>
      <c r="U19"/>
      <c r="V19"/>
      <c r="X19"/>
      <c r="Y19"/>
      <c r="Z19"/>
      <c r="AA19"/>
    </row>
    <row r="20" spans="1:27" ht="14.45" customHeight="1" x14ac:dyDescent="0.25">
      <c r="A20" s="12">
        <v>17</v>
      </c>
      <c r="B20" s="14" t="s">
        <v>10</v>
      </c>
      <c r="C20" s="14" t="s">
        <v>15</v>
      </c>
      <c r="D20" s="15">
        <v>41</v>
      </c>
      <c r="E20" s="19"/>
      <c r="F20" s="19">
        <v>1</v>
      </c>
      <c r="G20" s="16">
        <f>(F20-E20)</f>
        <v>1</v>
      </c>
      <c r="H20" s="11">
        <f t="shared" si="0"/>
        <v>0.14698229322362497</v>
      </c>
      <c r="I20" s="16">
        <f t="shared" si="1"/>
        <v>1.1469822932236249</v>
      </c>
      <c r="J20"/>
      <c r="K20" s="17"/>
      <c r="L20" s="17"/>
      <c r="M20"/>
      <c r="O20"/>
      <c r="P20"/>
      <c r="Q20"/>
      <c r="S20"/>
      <c r="T20"/>
      <c r="U20"/>
      <c r="V20"/>
      <c r="X20"/>
      <c r="Y20"/>
      <c r="Z20"/>
      <c r="AA20"/>
    </row>
    <row r="21" spans="1:27" ht="14.45" customHeight="1" x14ac:dyDescent="0.25">
      <c r="A21" s="12">
        <v>18</v>
      </c>
      <c r="B21" s="14" t="s">
        <v>9</v>
      </c>
      <c r="C21" s="14">
        <v>24341738</v>
      </c>
      <c r="D21" s="15">
        <v>57</v>
      </c>
      <c r="E21" s="11">
        <v>15529.9</v>
      </c>
      <c r="F21" s="11">
        <v>16185.7</v>
      </c>
      <c r="G21" s="16">
        <f>(F21-E21)*0.0008598</f>
        <v>0.56385684000000091</v>
      </c>
      <c r="H21" s="11">
        <f t="shared" si="0"/>
        <v>0.20434123692064934</v>
      </c>
      <c r="I21" s="16">
        <f t="shared" si="1"/>
        <v>0.76819807692065023</v>
      </c>
      <c r="J21"/>
      <c r="K21" s="17"/>
      <c r="L21" s="17"/>
      <c r="M21"/>
      <c r="O21"/>
      <c r="P21"/>
      <c r="Q21"/>
      <c r="S21"/>
      <c r="T21"/>
      <c r="U21"/>
      <c r="V21"/>
      <c r="X21"/>
      <c r="Y21"/>
      <c r="Z21"/>
      <c r="AA21"/>
    </row>
    <row r="22" spans="1:27" ht="14.45" customHeight="1" x14ac:dyDescent="0.25">
      <c r="A22" s="12">
        <v>19</v>
      </c>
      <c r="B22" s="14" t="s">
        <v>10</v>
      </c>
      <c r="C22" s="14" t="s">
        <v>16</v>
      </c>
      <c r="D22" s="15">
        <v>36.6</v>
      </c>
      <c r="E22" s="11"/>
      <c r="F22" s="11">
        <v>0.5</v>
      </c>
      <c r="G22" s="16">
        <f>(F22-E22)</f>
        <v>0.5</v>
      </c>
      <c r="H22" s="11">
        <f t="shared" si="0"/>
        <v>0.13120858370694327</v>
      </c>
      <c r="I22" s="16">
        <f t="shared" si="1"/>
        <v>0.63120858370694322</v>
      </c>
      <c r="J22"/>
      <c r="K22" s="17"/>
      <c r="L22" s="17"/>
      <c r="M22"/>
      <c r="O22"/>
      <c r="P22"/>
      <c r="Q22"/>
      <c r="S22"/>
      <c r="T22"/>
      <c r="U22"/>
      <c r="V22"/>
      <c r="X22"/>
      <c r="Y22"/>
      <c r="Z22"/>
      <c r="AA22"/>
    </row>
    <row r="23" spans="1:27" ht="14.45" customHeight="1" x14ac:dyDescent="0.25">
      <c r="A23" s="12">
        <v>20</v>
      </c>
      <c r="B23" s="14" t="s">
        <v>9</v>
      </c>
      <c r="C23" s="14">
        <v>24341722</v>
      </c>
      <c r="D23" s="15">
        <v>58.5</v>
      </c>
      <c r="E23" s="11">
        <v>33528.199999999997</v>
      </c>
      <c r="F23" s="11">
        <v>34431.199999999997</v>
      </c>
      <c r="G23" s="16">
        <f>(F23-E23)*0.0008598</f>
        <v>0.77639939999999996</v>
      </c>
      <c r="H23" s="11">
        <f t="shared" si="0"/>
        <v>0.20971863789224537</v>
      </c>
      <c r="I23" s="16">
        <f t="shared" si="1"/>
        <v>0.98611803789224539</v>
      </c>
      <c r="J23"/>
      <c r="K23" s="17"/>
      <c r="L23" s="17"/>
      <c r="M23"/>
      <c r="O23"/>
      <c r="P23"/>
      <c r="Q23"/>
      <c r="S23"/>
      <c r="T23"/>
      <c r="U23"/>
      <c r="V23"/>
      <c r="X23"/>
      <c r="Y23"/>
      <c r="Z23"/>
      <c r="AA23"/>
    </row>
    <row r="24" spans="1:27" ht="14.45" customHeight="1" x14ac:dyDescent="0.25">
      <c r="A24" s="12">
        <v>21</v>
      </c>
      <c r="B24" s="14" t="s">
        <v>9</v>
      </c>
      <c r="C24" s="14">
        <v>24341742</v>
      </c>
      <c r="D24" s="15">
        <v>40.799999999999997</v>
      </c>
      <c r="E24" s="11">
        <v>6263.9</v>
      </c>
      <c r="F24" s="11">
        <v>6263.9</v>
      </c>
      <c r="G24" s="16">
        <f>(F24-E24)*0.0008598</f>
        <v>0</v>
      </c>
      <c r="H24" s="11">
        <f t="shared" si="0"/>
        <v>0.14626530642741215</v>
      </c>
      <c r="I24" s="16">
        <f t="shared" si="1"/>
        <v>0.14626530642741215</v>
      </c>
      <c r="J24"/>
      <c r="K24" s="17"/>
      <c r="L24" s="17"/>
      <c r="M24"/>
      <c r="O24"/>
      <c r="P24"/>
      <c r="Q24"/>
      <c r="S24"/>
      <c r="T24"/>
      <c r="U24"/>
      <c r="V24"/>
      <c r="X24"/>
      <c r="Y24"/>
      <c r="Z24"/>
      <c r="AA24"/>
    </row>
    <row r="25" spans="1:27" ht="14.45" customHeight="1" x14ac:dyDescent="0.25">
      <c r="A25" s="12">
        <v>22</v>
      </c>
      <c r="B25" s="14" t="s">
        <v>9</v>
      </c>
      <c r="C25" s="14">
        <v>24341746</v>
      </c>
      <c r="D25" s="15">
        <v>57.5</v>
      </c>
      <c r="E25" s="11">
        <v>9495.7999999999993</v>
      </c>
      <c r="F25" s="11">
        <v>9495.7999999999993</v>
      </c>
      <c r="G25" s="16">
        <f>(F25-E25)*0.0008598</f>
        <v>0</v>
      </c>
      <c r="H25" s="11">
        <f t="shared" si="0"/>
        <v>0.20613370391118135</v>
      </c>
      <c r="I25" s="16">
        <f t="shared" si="1"/>
        <v>0.20613370391118135</v>
      </c>
      <c r="J25"/>
      <c r="K25" s="17"/>
      <c r="L25" s="17"/>
      <c r="M25"/>
      <c r="O25"/>
      <c r="P25"/>
      <c r="Q25"/>
      <c r="S25"/>
      <c r="T25"/>
      <c r="U25"/>
      <c r="V25"/>
      <c r="X25"/>
      <c r="Y25"/>
      <c r="Z25"/>
      <c r="AA25"/>
    </row>
    <row r="26" spans="1:27" x14ac:dyDescent="0.25">
      <c r="A26" s="20">
        <v>23</v>
      </c>
      <c r="B26" s="14" t="s">
        <v>9</v>
      </c>
      <c r="C26" s="21">
        <v>24341749</v>
      </c>
      <c r="D26" s="22">
        <v>36.6</v>
      </c>
      <c r="E26" s="12">
        <v>0</v>
      </c>
      <c r="F26" s="12">
        <v>0</v>
      </c>
      <c r="G26" s="16">
        <f>D26*0.015</f>
        <v>0.54900000000000004</v>
      </c>
      <c r="H26" s="11">
        <f t="shared" si="0"/>
        <v>0.13120858370694327</v>
      </c>
      <c r="I26" s="16">
        <f t="shared" si="1"/>
        <v>0.68020858370694337</v>
      </c>
      <c r="J26" s="23"/>
      <c r="K26" s="24"/>
      <c r="L26" s="24"/>
      <c r="M26"/>
      <c r="O26"/>
      <c r="P26"/>
      <c r="Q26"/>
      <c r="S26"/>
      <c r="T26"/>
      <c r="U26"/>
      <c r="V26"/>
      <c r="X26"/>
      <c r="Y26"/>
      <c r="Z26"/>
      <c r="AA26"/>
    </row>
    <row r="27" spans="1:27" ht="14.45" customHeight="1" x14ac:dyDescent="0.25">
      <c r="A27" s="12">
        <v>24</v>
      </c>
      <c r="B27" s="14" t="s">
        <v>9</v>
      </c>
      <c r="C27" s="14">
        <v>24341740</v>
      </c>
      <c r="D27" s="15">
        <v>60.4</v>
      </c>
      <c r="E27" s="11">
        <v>8171.9</v>
      </c>
      <c r="F27" s="11">
        <v>8171.9</v>
      </c>
      <c r="G27" s="16">
        <f>(F27-E27)*0.0008598</f>
        <v>0</v>
      </c>
      <c r="H27" s="11">
        <f t="shared" si="0"/>
        <v>0.21653001245626702</v>
      </c>
      <c r="I27" s="16">
        <f t="shared" si="1"/>
        <v>0.21653001245626702</v>
      </c>
      <c r="J27"/>
      <c r="K27" s="17"/>
      <c r="L27" s="17"/>
      <c r="M27"/>
      <c r="O27"/>
      <c r="P27"/>
      <c r="Q27"/>
      <c r="S27"/>
      <c r="T27"/>
      <c r="U27"/>
      <c r="V27"/>
      <c r="X27"/>
      <c r="Y27"/>
      <c r="Z27"/>
      <c r="AA27"/>
    </row>
    <row r="28" spans="1:27" ht="14.45" customHeight="1" x14ac:dyDescent="0.25">
      <c r="A28" s="12">
        <v>25</v>
      </c>
      <c r="B28" s="14" t="s">
        <v>9</v>
      </c>
      <c r="C28" s="14">
        <v>24841329</v>
      </c>
      <c r="D28" s="15">
        <v>42.4</v>
      </c>
      <c r="E28" s="11">
        <v>12955.8</v>
      </c>
      <c r="F28" s="11">
        <v>13702.4</v>
      </c>
      <c r="G28" s="16">
        <f>(F28-E28)*0.0008598</f>
        <v>0.6419266800000003</v>
      </c>
      <c r="H28" s="11">
        <f t="shared" si="0"/>
        <v>0.1520012007971146</v>
      </c>
      <c r="I28" s="16">
        <f t="shared" si="1"/>
        <v>0.79392788079711485</v>
      </c>
      <c r="J28"/>
      <c r="K28" s="17"/>
      <c r="L28" s="17"/>
      <c r="M28"/>
      <c r="O28"/>
      <c r="P28"/>
      <c r="Q28"/>
      <c r="S28"/>
      <c r="T28"/>
      <c r="U28"/>
      <c r="V28"/>
      <c r="X28"/>
      <c r="Y28"/>
      <c r="Z28"/>
      <c r="AA28"/>
    </row>
    <row r="29" spans="1:27" ht="14.45" customHeight="1" x14ac:dyDescent="0.25">
      <c r="A29" s="12">
        <v>26</v>
      </c>
      <c r="B29" s="14" t="s">
        <v>9</v>
      </c>
      <c r="C29" s="14">
        <v>24841328</v>
      </c>
      <c r="D29" s="15">
        <v>58.2</v>
      </c>
      <c r="E29" s="11">
        <v>6061.6</v>
      </c>
      <c r="F29" s="11">
        <v>6159.1</v>
      </c>
      <c r="G29" s="16">
        <f>(F29-E29)*0.0008598</f>
        <v>8.3830500000000002E-2</v>
      </c>
      <c r="H29" s="11">
        <f t="shared" si="0"/>
        <v>0.20864315769792618</v>
      </c>
      <c r="I29" s="16">
        <f t="shared" si="1"/>
        <v>0.29247365769792621</v>
      </c>
      <c r="J29"/>
      <c r="K29" s="17"/>
      <c r="L29" s="17"/>
      <c r="M29"/>
      <c r="O29"/>
      <c r="P29"/>
      <c r="Q29"/>
      <c r="S29"/>
      <c r="T29"/>
      <c r="U29"/>
      <c r="V29"/>
      <c r="X29"/>
      <c r="Y29"/>
      <c r="Z29"/>
      <c r="AA29"/>
    </row>
    <row r="30" spans="1:27" ht="14.45" customHeight="1" x14ac:dyDescent="0.25">
      <c r="A30" s="12">
        <v>27</v>
      </c>
      <c r="B30" s="14" t="s">
        <v>9</v>
      </c>
      <c r="C30" s="14">
        <v>24841348</v>
      </c>
      <c r="D30" s="15">
        <v>38</v>
      </c>
      <c r="E30" s="11">
        <v>8254.5</v>
      </c>
      <c r="F30" s="11">
        <v>8399.9</v>
      </c>
      <c r="G30" s="16">
        <f>(F30-E30)*0.0008598</f>
        <v>0.1250149199999997</v>
      </c>
      <c r="H30" s="11">
        <f t="shared" si="0"/>
        <v>0.13622749128043291</v>
      </c>
      <c r="I30" s="16">
        <f t="shared" si="1"/>
        <v>0.26124241128043257</v>
      </c>
      <c r="J30"/>
      <c r="K30" s="17"/>
      <c r="L30" s="17"/>
      <c r="M30"/>
      <c r="O30"/>
      <c r="P30"/>
      <c r="Q30"/>
      <c r="S30"/>
      <c r="T30"/>
      <c r="U30"/>
      <c r="V30"/>
      <c r="X30"/>
      <c r="Y30"/>
      <c r="Z30"/>
      <c r="AA30"/>
    </row>
    <row r="31" spans="1:27" ht="14.45" customHeight="1" x14ac:dyDescent="0.25">
      <c r="A31" s="12">
        <v>28</v>
      </c>
      <c r="B31" s="14" t="s">
        <v>9</v>
      </c>
      <c r="C31" s="14">
        <v>24841338</v>
      </c>
      <c r="D31" s="15">
        <v>60.2</v>
      </c>
      <c r="E31" s="11">
        <v>27666.5</v>
      </c>
      <c r="F31" s="11">
        <v>28832.7</v>
      </c>
      <c r="G31" s="16">
        <f>(F31-E31)*0.0008598</f>
        <v>1.0026987600000006</v>
      </c>
      <c r="H31" s="11">
        <f t="shared" si="0"/>
        <v>0.21581302566005423</v>
      </c>
      <c r="I31" s="16">
        <f t="shared" si="1"/>
        <v>1.2185117856600547</v>
      </c>
      <c r="J31"/>
      <c r="K31" s="17"/>
      <c r="L31" s="17"/>
      <c r="M31"/>
      <c r="O31"/>
      <c r="P31"/>
      <c r="Q31"/>
      <c r="S31"/>
      <c r="T31"/>
      <c r="U31"/>
      <c r="V31"/>
      <c r="X31"/>
      <c r="Y31"/>
      <c r="Z31"/>
      <c r="AA31"/>
    </row>
    <row r="32" spans="1:27" ht="14.45" customHeight="1" x14ac:dyDescent="0.25">
      <c r="A32" s="12">
        <v>29</v>
      </c>
      <c r="B32" s="14" t="s">
        <v>10</v>
      </c>
      <c r="C32" s="14" t="s">
        <v>17</v>
      </c>
      <c r="D32" s="15">
        <v>42.6</v>
      </c>
      <c r="E32" s="18"/>
      <c r="F32" s="18">
        <v>0.7</v>
      </c>
      <c r="G32" s="16">
        <f>F32-E32</f>
        <v>0.7</v>
      </c>
      <c r="H32" s="11">
        <f t="shared" si="0"/>
        <v>0.15271818759332742</v>
      </c>
      <c r="I32" s="16">
        <f t="shared" si="1"/>
        <v>0.8527181875933274</v>
      </c>
      <c r="J32"/>
      <c r="K32" s="17"/>
      <c r="L32" s="17"/>
      <c r="M32"/>
      <c r="O32"/>
      <c r="P32"/>
      <c r="Q32"/>
      <c r="S32"/>
      <c r="T32"/>
      <c r="U32"/>
      <c r="V32"/>
      <c r="X32"/>
      <c r="Y32"/>
      <c r="Z32"/>
      <c r="AA32"/>
    </row>
    <row r="33" spans="1:27" ht="14.45" customHeight="1" x14ac:dyDescent="0.25">
      <c r="A33" s="12">
        <v>30</v>
      </c>
      <c r="B33" s="14" t="s">
        <v>9</v>
      </c>
      <c r="C33" s="14">
        <v>24841349</v>
      </c>
      <c r="D33" s="15">
        <v>58.2</v>
      </c>
      <c r="E33" s="11">
        <v>15699.1</v>
      </c>
      <c r="F33" s="11">
        <v>16177.3</v>
      </c>
      <c r="G33" s="16">
        <f>(F33-E33)*0.0008598</f>
        <v>0.41115635999999905</v>
      </c>
      <c r="H33" s="11">
        <f t="shared" si="0"/>
        <v>0.20864315769792618</v>
      </c>
      <c r="I33" s="16">
        <f t="shared" si="1"/>
        <v>0.61979951769792518</v>
      </c>
      <c r="J33"/>
      <c r="K33" s="17"/>
      <c r="L33" s="17"/>
      <c r="M33"/>
      <c r="O33"/>
      <c r="P33"/>
      <c r="Q33"/>
      <c r="S33"/>
      <c r="T33"/>
      <c r="U33"/>
      <c r="V33"/>
      <c r="X33"/>
      <c r="Y33"/>
      <c r="Z33"/>
      <c r="AA33"/>
    </row>
    <row r="34" spans="1:27" ht="14.45" customHeight="1" x14ac:dyDescent="0.25">
      <c r="A34" s="12">
        <v>31</v>
      </c>
      <c r="B34" s="14" t="s">
        <v>9</v>
      </c>
      <c r="C34" s="14">
        <v>24841333</v>
      </c>
      <c r="D34" s="15">
        <v>38.200000000000003</v>
      </c>
      <c r="E34" s="11">
        <v>8788.2999999999993</v>
      </c>
      <c r="F34" s="11">
        <v>9254.5</v>
      </c>
      <c r="G34" s="16">
        <f>(F34-E34)*0.0008598</f>
        <v>0.40083876000000063</v>
      </c>
      <c r="H34" s="11">
        <f t="shared" si="0"/>
        <v>0.13694447807664573</v>
      </c>
      <c r="I34" s="16">
        <f t="shared" si="1"/>
        <v>0.5377832380766463</v>
      </c>
      <c r="J34"/>
      <c r="K34" s="17"/>
      <c r="L34" s="17"/>
      <c r="M34"/>
      <c r="O34"/>
      <c r="P34"/>
      <c r="Q34"/>
      <c r="S34"/>
      <c r="T34"/>
      <c r="U34"/>
      <c r="V34"/>
      <c r="X34"/>
      <c r="Y34"/>
      <c r="Z34"/>
      <c r="AA34"/>
    </row>
    <row r="35" spans="1:27" ht="14.45" customHeight="1" x14ac:dyDescent="0.25">
      <c r="A35" s="12">
        <v>32</v>
      </c>
      <c r="B35" s="14" t="s">
        <v>9</v>
      </c>
      <c r="C35" s="14">
        <v>24841341</v>
      </c>
      <c r="D35" s="15">
        <v>59.9</v>
      </c>
      <c r="E35" s="11">
        <v>11136.5</v>
      </c>
      <c r="F35" s="11">
        <v>11843.8</v>
      </c>
      <c r="G35" s="16">
        <f>(F35-E35)*0.0008598</f>
        <v>0.60813653999999939</v>
      </c>
      <c r="H35" s="11">
        <f t="shared" si="0"/>
        <v>0.21473754546573501</v>
      </c>
      <c r="I35" s="16">
        <f t="shared" si="1"/>
        <v>0.82287408546573437</v>
      </c>
      <c r="J35"/>
      <c r="K35" s="17"/>
      <c r="L35" s="17"/>
      <c r="M35"/>
      <c r="O35"/>
      <c r="P35"/>
      <c r="Q35"/>
      <c r="S35"/>
      <c r="T35"/>
      <c r="U35"/>
      <c r="V35"/>
      <c r="X35"/>
      <c r="Y35"/>
      <c r="Z35"/>
      <c r="AA35"/>
    </row>
    <row r="36" spans="1:27" ht="14.45" customHeight="1" x14ac:dyDescent="0.25">
      <c r="A36" s="12">
        <v>33</v>
      </c>
      <c r="B36" s="14" t="s">
        <v>10</v>
      </c>
      <c r="C36" s="14" t="s">
        <v>18</v>
      </c>
      <c r="D36" s="15">
        <v>42.3</v>
      </c>
      <c r="E36" s="11">
        <v>0</v>
      </c>
      <c r="F36" s="11">
        <v>0</v>
      </c>
      <c r="G36" s="16">
        <f>(F36-E36)</f>
        <v>0</v>
      </c>
      <c r="H36" s="11">
        <f t="shared" ref="H36:H67" si="2">$H$84*D36</f>
        <v>0.1516427073990082</v>
      </c>
      <c r="I36" s="16">
        <f t="shared" ref="I36:I67" si="3">G36+H36</f>
        <v>0.1516427073990082</v>
      </c>
      <c r="J36"/>
      <c r="K36" s="17"/>
      <c r="L36" s="17"/>
      <c r="M36"/>
      <c r="O36"/>
      <c r="P36"/>
      <c r="Q36"/>
      <c r="S36"/>
      <c r="T36"/>
      <c r="U36"/>
      <c r="V36"/>
      <c r="X36"/>
      <c r="Y36"/>
      <c r="Z36"/>
      <c r="AA36"/>
    </row>
    <row r="37" spans="1:27" ht="14.45" customHeight="1" x14ac:dyDescent="0.25">
      <c r="A37" s="12">
        <v>34</v>
      </c>
      <c r="B37" s="14" t="s">
        <v>9</v>
      </c>
      <c r="C37" s="14">
        <v>24841335</v>
      </c>
      <c r="D37" s="15">
        <v>58.1</v>
      </c>
      <c r="E37" s="11">
        <v>2074.4</v>
      </c>
      <c r="F37" s="11">
        <v>2074.4</v>
      </c>
      <c r="G37" s="16">
        <f>(F37-E37)*0.0008598</f>
        <v>0</v>
      </c>
      <c r="H37" s="11">
        <f t="shared" si="2"/>
        <v>0.20828466429981979</v>
      </c>
      <c r="I37" s="16">
        <f t="shared" si="3"/>
        <v>0.20828466429981979</v>
      </c>
      <c r="J37"/>
      <c r="K37" s="17"/>
      <c r="L37" s="17"/>
      <c r="M37"/>
      <c r="O37"/>
      <c r="P37"/>
      <c r="Q37"/>
      <c r="S37"/>
      <c r="T37"/>
      <c r="U37"/>
      <c r="V37"/>
      <c r="X37"/>
      <c r="Y37"/>
      <c r="Z37"/>
      <c r="AA37"/>
    </row>
    <row r="38" spans="1:27" ht="14.45" customHeight="1" x14ac:dyDescent="0.25">
      <c r="A38" s="12">
        <v>35</v>
      </c>
      <c r="B38" s="14" t="s">
        <v>10</v>
      </c>
      <c r="C38" s="14" t="s">
        <v>19</v>
      </c>
      <c r="D38" s="15">
        <v>38.200000000000003</v>
      </c>
      <c r="E38" s="11">
        <v>0</v>
      </c>
      <c r="F38" s="11">
        <v>0</v>
      </c>
      <c r="G38" s="16">
        <f>(F38-E38)*0.0008598</f>
        <v>0</v>
      </c>
      <c r="H38" s="11">
        <f t="shared" si="2"/>
        <v>0.13694447807664573</v>
      </c>
      <c r="I38" s="16">
        <f t="shared" si="3"/>
        <v>0.13694447807664573</v>
      </c>
      <c r="J38"/>
      <c r="K38" s="17"/>
      <c r="L38" s="17"/>
      <c r="M38"/>
      <c r="O38"/>
      <c r="P38"/>
      <c r="Q38"/>
      <c r="S38"/>
      <c r="T38"/>
      <c r="U38"/>
      <c r="V38"/>
      <c r="X38"/>
      <c r="Y38"/>
      <c r="Z38"/>
      <c r="AA38"/>
    </row>
    <row r="39" spans="1:27" ht="14.45" customHeight="1" x14ac:dyDescent="0.25">
      <c r="A39" s="12">
        <v>36</v>
      </c>
      <c r="B39" s="14" t="s">
        <v>20</v>
      </c>
      <c r="C39" s="14">
        <v>1107549</v>
      </c>
      <c r="D39" s="15">
        <v>60.7</v>
      </c>
      <c r="E39" s="11">
        <v>4.0000000000000002E-4</v>
      </c>
      <c r="F39" s="11">
        <v>4.0000000000000002E-4</v>
      </c>
      <c r="G39" s="16">
        <f>F39-E39</f>
        <v>0</v>
      </c>
      <c r="H39" s="11">
        <f t="shared" si="2"/>
        <v>0.21760549265058624</v>
      </c>
      <c r="I39" s="16">
        <f t="shared" si="3"/>
        <v>0.21760549265058624</v>
      </c>
      <c r="J39"/>
      <c r="K39" s="17"/>
      <c r="L39" s="17"/>
      <c r="M39"/>
      <c r="O39"/>
      <c r="P39"/>
      <c r="Q39"/>
      <c r="S39"/>
      <c r="T39"/>
      <c r="U39"/>
      <c r="V39"/>
      <c r="X39"/>
      <c r="Y39"/>
      <c r="Z39"/>
      <c r="AA39"/>
    </row>
    <row r="40" spans="1:27" ht="14.45" customHeight="1" x14ac:dyDescent="0.25">
      <c r="A40" s="12">
        <v>37</v>
      </c>
      <c r="B40" s="14" t="s">
        <v>10</v>
      </c>
      <c r="C40" s="14" t="s">
        <v>21</v>
      </c>
      <c r="D40" s="15">
        <v>42.6</v>
      </c>
      <c r="E40" s="11">
        <v>0</v>
      </c>
      <c r="F40" s="11">
        <v>0</v>
      </c>
      <c r="G40" s="16">
        <f>(F40-E40)</f>
        <v>0</v>
      </c>
      <c r="H40" s="11">
        <f t="shared" si="2"/>
        <v>0.15271818759332742</v>
      </c>
      <c r="I40" s="16">
        <f t="shared" si="3"/>
        <v>0.15271818759332742</v>
      </c>
      <c r="J40"/>
      <c r="K40" s="17"/>
      <c r="L40" s="17"/>
      <c r="M40"/>
      <c r="O40"/>
      <c r="P40"/>
      <c r="Q40"/>
      <c r="S40"/>
      <c r="T40"/>
      <c r="U40"/>
      <c r="V40"/>
      <c r="X40"/>
      <c r="Y40"/>
      <c r="Z40"/>
      <c r="AA40"/>
    </row>
    <row r="41" spans="1:27" ht="14.45" customHeight="1" x14ac:dyDescent="0.25">
      <c r="A41" s="12">
        <v>38</v>
      </c>
      <c r="B41" s="14" t="s">
        <v>9</v>
      </c>
      <c r="C41" s="14">
        <v>24841331</v>
      </c>
      <c r="D41" s="15">
        <v>58</v>
      </c>
      <c r="E41" s="11">
        <v>7166.7</v>
      </c>
      <c r="F41" s="11">
        <v>7466.1</v>
      </c>
      <c r="G41" s="16">
        <f>(F41-E41)*0.0008598</f>
        <v>0.25742412000000048</v>
      </c>
      <c r="H41" s="11">
        <f t="shared" si="2"/>
        <v>0.20792617090171336</v>
      </c>
      <c r="I41" s="16">
        <f t="shared" si="3"/>
        <v>0.46535029090171387</v>
      </c>
      <c r="J41"/>
      <c r="K41" s="17"/>
      <c r="L41" s="17"/>
      <c r="M41"/>
      <c r="O41"/>
      <c r="P41"/>
      <c r="Q41"/>
      <c r="S41"/>
      <c r="T41"/>
      <c r="U41"/>
      <c r="V41"/>
      <c r="X41"/>
      <c r="Y41"/>
      <c r="Z41"/>
      <c r="AA41"/>
    </row>
    <row r="42" spans="1:27" ht="14.45" customHeight="1" x14ac:dyDescent="0.25">
      <c r="A42" s="12">
        <v>39</v>
      </c>
      <c r="B42" s="14" t="s">
        <v>9</v>
      </c>
      <c r="C42" s="14">
        <v>24841334</v>
      </c>
      <c r="D42" s="15">
        <v>37.700000000000003</v>
      </c>
      <c r="E42" s="11">
        <v>6279.3</v>
      </c>
      <c r="F42" s="11">
        <v>6498.5</v>
      </c>
      <c r="G42" s="16">
        <f>(F42-E42)*0.0008598</f>
        <v>0.18846815999999983</v>
      </c>
      <c r="H42" s="11">
        <f t="shared" si="2"/>
        <v>0.13515201108611369</v>
      </c>
      <c r="I42" s="16">
        <f t="shared" si="3"/>
        <v>0.32362017108611352</v>
      </c>
      <c r="J42"/>
      <c r="K42" s="17"/>
      <c r="L42" s="17"/>
      <c r="M42"/>
      <c r="O42"/>
      <c r="P42"/>
      <c r="Q42"/>
      <c r="S42"/>
      <c r="T42"/>
      <c r="U42"/>
      <c r="V42"/>
      <c r="X42"/>
      <c r="Y42"/>
      <c r="Z42"/>
      <c r="AA42"/>
    </row>
    <row r="43" spans="1:27" ht="14.45" customHeight="1" x14ac:dyDescent="0.25">
      <c r="A43" s="12">
        <v>40</v>
      </c>
      <c r="B43" s="14" t="s">
        <v>9</v>
      </c>
      <c r="C43" s="14">
        <v>24841325</v>
      </c>
      <c r="D43" s="15">
        <v>60.6</v>
      </c>
      <c r="E43" s="11">
        <v>22434.9</v>
      </c>
      <c r="F43" s="11">
        <v>23751.9</v>
      </c>
      <c r="G43" s="16">
        <f>(F43-E43)*0.0008598</f>
        <v>1.1323566</v>
      </c>
      <c r="H43" s="11">
        <f t="shared" si="2"/>
        <v>0.21724699925247984</v>
      </c>
      <c r="I43" s="16">
        <f t="shared" si="3"/>
        <v>1.34960359925248</v>
      </c>
      <c r="J43"/>
      <c r="K43" s="17"/>
      <c r="L43" s="17"/>
      <c r="M43"/>
      <c r="O43"/>
      <c r="P43"/>
      <c r="Q43"/>
      <c r="S43"/>
      <c r="T43"/>
      <c r="U43"/>
      <c r="V43"/>
      <c r="X43"/>
      <c r="Y43"/>
      <c r="Z43"/>
      <c r="AA43"/>
    </row>
    <row r="44" spans="1:27" ht="14.45" customHeight="1" x14ac:dyDescent="0.25">
      <c r="A44" s="12">
        <v>41</v>
      </c>
      <c r="B44" s="14" t="s">
        <v>10</v>
      </c>
      <c r="C44" s="14" t="s">
        <v>22</v>
      </c>
      <c r="D44" s="15">
        <v>42.6</v>
      </c>
      <c r="E44" s="11">
        <v>0</v>
      </c>
      <c r="F44" s="11">
        <v>0</v>
      </c>
      <c r="G44" s="16">
        <f>(F44-E44)*0.0008598</f>
        <v>0</v>
      </c>
      <c r="H44" s="11">
        <f t="shared" si="2"/>
        <v>0.15271818759332742</v>
      </c>
      <c r="I44" s="16">
        <f t="shared" si="3"/>
        <v>0.15271818759332742</v>
      </c>
      <c r="J44"/>
      <c r="K44" s="17"/>
      <c r="L44" s="17"/>
      <c r="M44"/>
      <c r="O44"/>
      <c r="P44"/>
      <c r="Q44"/>
      <c r="S44"/>
      <c r="T44"/>
      <c r="U44"/>
      <c r="V44"/>
      <c r="X44"/>
      <c r="Y44"/>
      <c r="Z44"/>
      <c r="AA44"/>
    </row>
    <row r="45" spans="1:27" ht="14.45" customHeight="1" x14ac:dyDescent="0.25">
      <c r="A45" s="12">
        <v>42</v>
      </c>
      <c r="B45" s="14" t="s">
        <v>9</v>
      </c>
      <c r="C45" s="14">
        <v>24841337</v>
      </c>
      <c r="D45" s="15">
        <v>57</v>
      </c>
      <c r="E45" s="11">
        <v>16224.9</v>
      </c>
      <c r="F45" s="11">
        <v>16927</v>
      </c>
      <c r="G45" s="16">
        <f>(F45-E45)*0.0008598</f>
        <v>0.60366558000000026</v>
      </c>
      <c r="H45" s="11">
        <f t="shared" si="2"/>
        <v>0.20434123692064934</v>
      </c>
      <c r="I45" s="16">
        <f t="shared" si="3"/>
        <v>0.80800681692064957</v>
      </c>
      <c r="J45"/>
      <c r="K45" s="17"/>
      <c r="L45" s="17"/>
      <c r="M45"/>
      <c r="O45"/>
      <c r="P45"/>
      <c r="Q45"/>
      <c r="S45"/>
      <c r="T45"/>
      <c r="U45"/>
      <c r="V45"/>
      <c r="X45"/>
      <c r="Y45"/>
      <c r="Z45"/>
      <c r="AA45"/>
    </row>
    <row r="46" spans="1:27" ht="14.45" customHeight="1" x14ac:dyDescent="0.25">
      <c r="A46" s="12">
        <v>43</v>
      </c>
      <c r="B46" s="14" t="s">
        <v>10</v>
      </c>
      <c r="C46" s="14" t="s">
        <v>23</v>
      </c>
      <c r="D46" s="15">
        <v>38.1</v>
      </c>
      <c r="E46" s="11">
        <v>0</v>
      </c>
      <c r="F46" s="11">
        <v>0.2</v>
      </c>
      <c r="G46" s="16">
        <f>(F46-E46)</f>
        <v>0.2</v>
      </c>
      <c r="H46" s="11">
        <f t="shared" si="2"/>
        <v>0.1365859846785393</v>
      </c>
      <c r="I46" s="16">
        <f t="shared" si="3"/>
        <v>0.33658598467853929</v>
      </c>
      <c r="J46"/>
      <c r="K46" s="17"/>
      <c r="L46" s="17"/>
      <c r="M46"/>
      <c r="O46"/>
      <c r="P46"/>
      <c r="Q46"/>
      <c r="S46"/>
      <c r="T46"/>
      <c r="U46"/>
      <c r="V46"/>
      <c r="X46"/>
      <c r="Y46"/>
      <c r="Z46"/>
      <c r="AA46"/>
    </row>
    <row r="47" spans="1:27" ht="14.45" customHeight="1" x14ac:dyDescent="0.25">
      <c r="A47" s="12">
        <v>44</v>
      </c>
      <c r="B47" s="14" t="s">
        <v>10</v>
      </c>
      <c r="C47" s="14" t="s">
        <v>24</v>
      </c>
      <c r="D47" s="15">
        <v>37.9</v>
      </c>
      <c r="E47" s="11"/>
      <c r="F47" s="11">
        <v>0.1</v>
      </c>
      <c r="G47" s="16">
        <f>(F47-E47)</f>
        <v>0.1</v>
      </c>
      <c r="H47" s="11">
        <f t="shared" si="2"/>
        <v>0.13586899788232648</v>
      </c>
      <c r="I47" s="16">
        <f t="shared" si="3"/>
        <v>0.23586899788232649</v>
      </c>
      <c r="J47"/>
      <c r="K47" s="17"/>
      <c r="L47" s="17"/>
      <c r="M47"/>
      <c r="O47"/>
      <c r="P47"/>
      <c r="Q47"/>
      <c r="S47"/>
      <c r="T47"/>
      <c r="U47"/>
      <c r="V47"/>
      <c r="X47"/>
      <c r="Y47"/>
      <c r="Z47"/>
      <c r="AA47"/>
    </row>
    <row r="48" spans="1:27" ht="14.45" customHeight="1" x14ac:dyDescent="0.25">
      <c r="A48" s="12">
        <v>45</v>
      </c>
      <c r="B48" s="14" t="s">
        <v>9</v>
      </c>
      <c r="C48" s="14">
        <v>24841356</v>
      </c>
      <c r="D48" s="15">
        <v>41</v>
      </c>
      <c r="E48" s="11">
        <v>18740.5</v>
      </c>
      <c r="F48" s="11">
        <v>19183.8</v>
      </c>
      <c r="G48" s="16">
        <f>(F48-E48)*0.0008598</f>
        <v>0.38114933999999934</v>
      </c>
      <c r="H48" s="11">
        <f t="shared" si="2"/>
        <v>0.14698229322362497</v>
      </c>
      <c r="I48" s="16">
        <f t="shared" si="3"/>
        <v>0.52813163322362433</v>
      </c>
      <c r="J48"/>
      <c r="K48" s="17"/>
      <c r="L48" s="17"/>
      <c r="M48"/>
      <c r="O48"/>
      <c r="P48"/>
      <c r="Q48"/>
      <c r="S48"/>
      <c r="T48"/>
      <c r="U48"/>
      <c r="V48"/>
      <c r="X48"/>
      <c r="Y48"/>
      <c r="Z48"/>
      <c r="AA48"/>
    </row>
    <row r="49" spans="1:27" ht="14.45" customHeight="1" x14ac:dyDescent="0.25">
      <c r="A49" s="12">
        <v>46</v>
      </c>
      <c r="B49" s="14" t="s">
        <v>10</v>
      </c>
      <c r="C49" s="14" t="s">
        <v>25</v>
      </c>
      <c r="D49" s="15">
        <v>40.799999999999997</v>
      </c>
      <c r="E49" s="11">
        <v>0</v>
      </c>
      <c r="F49" s="11">
        <v>0</v>
      </c>
      <c r="G49" s="16">
        <f>(F49-E49)</f>
        <v>0</v>
      </c>
      <c r="H49" s="11">
        <f t="shared" si="2"/>
        <v>0.14626530642741215</v>
      </c>
      <c r="I49" s="16">
        <f t="shared" si="3"/>
        <v>0.14626530642741215</v>
      </c>
      <c r="J49"/>
      <c r="K49" s="17"/>
      <c r="L49" s="17"/>
      <c r="M49"/>
      <c r="O49"/>
      <c r="P49"/>
      <c r="Q49"/>
      <c r="S49"/>
      <c r="T49"/>
      <c r="U49"/>
      <c r="V49"/>
      <c r="X49"/>
      <c r="Y49"/>
      <c r="Z49"/>
      <c r="AA49"/>
    </row>
    <row r="50" spans="1:27" ht="14.45" customHeight="1" x14ac:dyDescent="0.25">
      <c r="A50" s="12">
        <v>47</v>
      </c>
      <c r="B50" s="14" t="s">
        <v>10</v>
      </c>
      <c r="C50" s="14" t="s">
        <v>26</v>
      </c>
      <c r="D50" s="15">
        <v>36.299999999999997</v>
      </c>
      <c r="E50" s="11">
        <v>0</v>
      </c>
      <c r="F50" s="11">
        <v>0</v>
      </c>
      <c r="G50" s="16">
        <f>(F50-E50)</f>
        <v>0</v>
      </c>
      <c r="H50" s="11">
        <f t="shared" si="2"/>
        <v>0.13013310351262405</v>
      </c>
      <c r="I50" s="16">
        <f t="shared" si="3"/>
        <v>0.13013310351262405</v>
      </c>
      <c r="J50"/>
      <c r="K50" s="17"/>
      <c r="L50" s="17"/>
      <c r="M50"/>
      <c r="O50"/>
      <c r="P50"/>
      <c r="Q50"/>
      <c r="S50"/>
      <c r="T50"/>
      <c r="U50"/>
      <c r="V50"/>
      <c r="X50"/>
      <c r="Y50"/>
      <c r="Z50"/>
      <c r="AA50"/>
    </row>
    <row r="51" spans="1:27" ht="14.45" customHeight="1" x14ac:dyDescent="0.25">
      <c r="A51" s="12">
        <v>48</v>
      </c>
      <c r="B51" s="14" t="s">
        <v>9</v>
      </c>
      <c r="C51" s="14">
        <v>24841346</v>
      </c>
      <c r="D51" s="15">
        <v>45.6</v>
      </c>
      <c r="E51" s="11">
        <v>13121.9</v>
      </c>
      <c r="F51" s="11">
        <v>13493</v>
      </c>
      <c r="G51" s="16">
        <f>(F51-E51)*0.0008598</f>
        <v>0.3190717800000003</v>
      </c>
      <c r="H51" s="11">
        <f t="shared" si="2"/>
        <v>0.16347298953651948</v>
      </c>
      <c r="I51" s="16">
        <f t="shared" si="3"/>
        <v>0.48254476953651981</v>
      </c>
      <c r="J51"/>
      <c r="K51" s="17"/>
      <c r="L51" s="17"/>
      <c r="M51"/>
      <c r="O51"/>
      <c r="P51"/>
      <c r="Q51"/>
      <c r="S51"/>
      <c r="T51"/>
      <c r="U51"/>
      <c r="V51"/>
      <c r="X51"/>
      <c r="Y51"/>
      <c r="Z51"/>
      <c r="AA51"/>
    </row>
    <row r="52" spans="1:27" ht="14.45" customHeight="1" x14ac:dyDescent="0.25">
      <c r="A52" s="12">
        <v>49</v>
      </c>
      <c r="B52" s="14" t="s">
        <v>9</v>
      </c>
      <c r="C52" s="14">
        <v>24841354</v>
      </c>
      <c r="D52" s="15">
        <v>38</v>
      </c>
      <c r="E52" s="11">
        <v>11195.4</v>
      </c>
      <c r="F52" s="11">
        <v>11650</v>
      </c>
      <c r="G52" s="16">
        <f>(F52-E52)*0.0008598</f>
        <v>0.39086508000000031</v>
      </c>
      <c r="H52" s="11">
        <f t="shared" si="2"/>
        <v>0.13622749128043291</v>
      </c>
      <c r="I52" s="16">
        <f t="shared" si="3"/>
        <v>0.52709257128043319</v>
      </c>
      <c r="J52"/>
      <c r="K52" s="17"/>
      <c r="L52" s="17"/>
      <c r="M52"/>
      <c r="O52"/>
      <c r="P52"/>
      <c r="Q52"/>
      <c r="S52"/>
      <c r="T52"/>
      <c r="U52"/>
      <c r="V52"/>
      <c r="X52"/>
      <c r="Y52"/>
      <c r="Z52"/>
      <c r="AA52"/>
    </row>
    <row r="53" spans="1:27" ht="14.45" customHeight="1" x14ac:dyDescent="0.25">
      <c r="A53" s="12">
        <v>50</v>
      </c>
      <c r="B53" s="14" t="s">
        <v>9</v>
      </c>
      <c r="C53" s="14">
        <v>24841351</v>
      </c>
      <c r="D53" s="15">
        <v>40.9</v>
      </c>
      <c r="E53" s="11">
        <v>6053.3</v>
      </c>
      <c r="F53" s="11">
        <v>6345.5</v>
      </c>
      <c r="G53" s="16">
        <f>(F53-E53)*0.0008598</f>
        <v>0.25123355999999986</v>
      </c>
      <c r="H53" s="11">
        <f t="shared" si="2"/>
        <v>0.14662379982551857</v>
      </c>
      <c r="I53" s="16">
        <f t="shared" si="3"/>
        <v>0.3978573598255184</v>
      </c>
      <c r="J53"/>
      <c r="K53" s="17"/>
      <c r="L53" s="17"/>
      <c r="M53"/>
      <c r="O53"/>
      <c r="P53"/>
      <c r="Q53"/>
      <c r="S53"/>
      <c r="T53"/>
      <c r="U53"/>
      <c r="V53"/>
      <c r="X53"/>
      <c r="Y53"/>
      <c r="Z53"/>
      <c r="AA53"/>
    </row>
    <row r="54" spans="1:27" ht="14.45" customHeight="1" x14ac:dyDescent="0.25">
      <c r="A54" s="12">
        <v>51</v>
      </c>
      <c r="B54" s="14" t="s">
        <v>9</v>
      </c>
      <c r="C54" s="14">
        <v>24841361</v>
      </c>
      <c r="D54" s="15">
        <v>40.799999999999997</v>
      </c>
      <c r="E54" s="11">
        <v>14653.4</v>
      </c>
      <c r="F54" s="11">
        <v>15814.4</v>
      </c>
      <c r="G54" s="16">
        <f>(F54-E54)*0.0008598</f>
        <v>0.9982278</v>
      </c>
      <c r="H54" s="11">
        <f t="shared" si="2"/>
        <v>0.14626530642741215</v>
      </c>
      <c r="I54" s="16">
        <f t="shared" si="3"/>
        <v>1.1444931064274122</v>
      </c>
      <c r="J54"/>
      <c r="K54" s="17"/>
      <c r="L54" s="17"/>
      <c r="M54"/>
      <c r="O54"/>
      <c r="P54"/>
      <c r="Q54"/>
      <c r="S54"/>
      <c r="T54"/>
      <c r="U54"/>
      <c r="V54"/>
      <c r="X54"/>
      <c r="Y54"/>
      <c r="Z54"/>
      <c r="AA54"/>
    </row>
    <row r="55" spans="1:27" ht="14.45" customHeight="1" x14ac:dyDescent="0.25">
      <c r="A55" s="12">
        <v>52</v>
      </c>
      <c r="B55" s="14" t="s">
        <v>10</v>
      </c>
      <c r="C55" s="14" t="s">
        <v>27</v>
      </c>
      <c r="D55" s="15">
        <v>36.299999999999997</v>
      </c>
      <c r="E55" s="11"/>
      <c r="F55" s="11">
        <v>0</v>
      </c>
      <c r="G55" s="16">
        <f>(F55-E55)</f>
        <v>0</v>
      </c>
      <c r="H55" s="11">
        <f t="shared" si="2"/>
        <v>0.13013310351262405</v>
      </c>
      <c r="I55" s="16">
        <f t="shared" si="3"/>
        <v>0.13013310351262405</v>
      </c>
      <c r="J55"/>
      <c r="K55" s="17"/>
      <c r="L55" s="17"/>
      <c r="M55"/>
      <c r="O55"/>
      <c r="P55"/>
      <c r="Q55"/>
      <c r="S55"/>
      <c r="T55"/>
      <c r="U55"/>
      <c r="V55"/>
      <c r="X55"/>
      <c r="Y55"/>
      <c r="Z55"/>
      <c r="AA55"/>
    </row>
    <row r="56" spans="1:27" ht="14.45" customHeight="1" x14ac:dyDescent="0.25">
      <c r="A56" s="12">
        <v>53</v>
      </c>
      <c r="B56" s="14" t="s">
        <v>9</v>
      </c>
      <c r="C56" s="14">
        <v>24841365</v>
      </c>
      <c r="D56" s="15">
        <v>62.8</v>
      </c>
      <c r="E56" s="11">
        <v>31136.1</v>
      </c>
      <c r="F56" s="11">
        <v>32334.6</v>
      </c>
      <c r="G56" s="16">
        <f t="shared" ref="G56:G71" si="4">(F56-E56)*0.0008598</f>
        <v>1.0304703</v>
      </c>
      <c r="H56" s="11">
        <f t="shared" si="2"/>
        <v>0.22513385401082067</v>
      </c>
      <c r="I56" s="16">
        <f t="shared" si="3"/>
        <v>1.2556041540108207</v>
      </c>
      <c r="J56"/>
      <c r="K56" s="17"/>
      <c r="L56" s="17"/>
      <c r="M56"/>
      <c r="O56"/>
      <c r="P56"/>
      <c r="Q56"/>
      <c r="S56"/>
      <c r="T56"/>
      <c r="U56"/>
      <c r="V56"/>
      <c r="X56"/>
      <c r="Y56"/>
      <c r="Z56"/>
      <c r="AA56"/>
    </row>
    <row r="57" spans="1:27" ht="14.45" customHeight="1" x14ac:dyDescent="0.25">
      <c r="A57" s="12">
        <v>54</v>
      </c>
      <c r="B57" s="14" t="s">
        <v>9</v>
      </c>
      <c r="C57" s="14">
        <v>24841366</v>
      </c>
      <c r="D57" s="15">
        <v>39.6</v>
      </c>
      <c r="E57" s="11">
        <v>4472.7</v>
      </c>
      <c r="F57" s="11">
        <v>4543.1000000000004</v>
      </c>
      <c r="G57" s="16">
        <f t="shared" si="4"/>
        <v>6.0529920000000466E-2</v>
      </c>
      <c r="H57" s="11">
        <f t="shared" si="2"/>
        <v>0.14196338565013533</v>
      </c>
      <c r="I57" s="16">
        <f t="shared" si="3"/>
        <v>0.20249330565013579</v>
      </c>
      <c r="J57"/>
      <c r="K57" s="17"/>
      <c r="L57" s="17"/>
      <c r="M57"/>
      <c r="O57"/>
      <c r="P57"/>
      <c r="Q57"/>
      <c r="S57"/>
      <c r="T57"/>
      <c r="U57"/>
      <c r="V57"/>
      <c r="X57"/>
      <c r="Y57"/>
      <c r="Z57"/>
      <c r="AA57"/>
    </row>
    <row r="58" spans="1:27" ht="14.45" customHeight="1" x14ac:dyDescent="0.25">
      <c r="A58" s="12">
        <v>55</v>
      </c>
      <c r="B58" s="14" t="s">
        <v>9</v>
      </c>
      <c r="C58" s="14">
        <v>24841358</v>
      </c>
      <c r="D58" s="15">
        <v>41.6</v>
      </c>
      <c r="E58" s="11">
        <v>19670.400000000001</v>
      </c>
      <c r="F58" s="11">
        <v>20776.5</v>
      </c>
      <c r="G58" s="16">
        <f t="shared" si="4"/>
        <v>0.95102477999999868</v>
      </c>
      <c r="H58" s="11">
        <f t="shared" si="2"/>
        <v>0.1491332536122634</v>
      </c>
      <c r="I58" s="16">
        <f t="shared" si="3"/>
        <v>1.1001580336122621</v>
      </c>
      <c r="J58"/>
      <c r="K58" s="17"/>
      <c r="L58" s="17"/>
      <c r="M58"/>
      <c r="O58"/>
      <c r="P58"/>
      <c r="Q58"/>
      <c r="S58"/>
      <c r="T58"/>
      <c r="U58"/>
      <c r="V58"/>
      <c r="X58"/>
      <c r="Y58"/>
      <c r="Z58"/>
      <c r="AA58"/>
    </row>
    <row r="59" spans="1:27" ht="14.45" customHeight="1" x14ac:dyDescent="0.25">
      <c r="A59" s="12">
        <v>56</v>
      </c>
      <c r="B59" s="14" t="s">
        <v>9</v>
      </c>
      <c r="C59" s="14">
        <v>24841359</v>
      </c>
      <c r="D59" s="15">
        <v>42.7</v>
      </c>
      <c r="E59" s="11">
        <v>8599.2000000000007</v>
      </c>
      <c r="F59" s="11">
        <v>9597.2999999999993</v>
      </c>
      <c r="G59" s="16">
        <f t="shared" si="4"/>
        <v>0.85816637999999867</v>
      </c>
      <c r="H59" s="11">
        <f t="shared" si="2"/>
        <v>0.15307668099143382</v>
      </c>
      <c r="I59" s="16">
        <f t="shared" si="3"/>
        <v>1.0112430609914325</v>
      </c>
      <c r="J59"/>
      <c r="K59" s="17"/>
      <c r="L59" s="17"/>
      <c r="M59"/>
      <c r="O59"/>
      <c r="P59"/>
      <c r="Q59"/>
      <c r="S59"/>
      <c r="T59"/>
      <c r="U59"/>
      <c r="V59"/>
      <c r="X59"/>
      <c r="Y59"/>
      <c r="Z59"/>
      <c r="AA59"/>
    </row>
    <row r="60" spans="1:27" ht="14.45" customHeight="1" x14ac:dyDescent="0.25">
      <c r="A60" s="12">
        <v>57</v>
      </c>
      <c r="B60" s="14" t="s">
        <v>9</v>
      </c>
      <c r="C60" s="14">
        <v>24841345</v>
      </c>
      <c r="D60" s="15">
        <v>36.700000000000003</v>
      </c>
      <c r="E60" s="11">
        <v>7604.3</v>
      </c>
      <c r="F60" s="11">
        <v>7604.3</v>
      </c>
      <c r="G60" s="16">
        <f t="shared" si="4"/>
        <v>0</v>
      </c>
      <c r="H60" s="11">
        <f t="shared" si="2"/>
        <v>0.13156707710504967</v>
      </c>
      <c r="I60" s="16">
        <f t="shared" si="3"/>
        <v>0.13156707710504967</v>
      </c>
      <c r="J60"/>
      <c r="K60" s="17"/>
      <c r="L60" s="17"/>
      <c r="M60"/>
      <c r="O60"/>
      <c r="P60"/>
      <c r="Q60"/>
      <c r="S60"/>
      <c r="T60"/>
      <c r="U60"/>
      <c r="V60"/>
      <c r="X60"/>
      <c r="Y60"/>
      <c r="Z60"/>
      <c r="AA60"/>
    </row>
    <row r="61" spans="1:27" ht="14.45" customHeight="1" x14ac:dyDescent="0.25">
      <c r="A61" s="12">
        <v>58</v>
      </c>
      <c r="B61" s="14" t="s">
        <v>9</v>
      </c>
      <c r="C61" s="14">
        <v>24841364</v>
      </c>
      <c r="D61" s="15">
        <v>65.400000000000006</v>
      </c>
      <c r="E61" s="11">
        <v>13753.2</v>
      </c>
      <c r="F61" s="11">
        <v>14102.6</v>
      </c>
      <c r="G61" s="16">
        <f t="shared" si="4"/>
        <v>0.30041411999999967</v>
      </c>
      <c r="H61" s="11">
        <f t="shared" si="2"/>
        <v>0.23445468236158717</v>
      </c>
      <c r="I61" s="16">
        <f t="shared" si="3"/>
        <v>0.53486880236158685</v>
      </c>
      <c r="J61"/>
      <c r="K61" s="17"/>
      <c r="L61" s="17"/>
      <c r="M61"/>
      <c r="O61"/>
      <c r="P61"/>
      <c r="Q61"/>
      <c r="S61"/>
      <c r="T61"/>
      <c r="U61"/>
      <c r="V61"/>
      <c r="X61"/>
      <c r="Y61"/>
      <c r="Z61"/>
      <c r="AA61"/>
    </row>
    <row r="62" spans="1:27" ht="14.45" customHeight="1" x14ac:dyDescent="0.25">
      <c r="A62" s="12">
        <v>59</v>
      </c>
      <c r="B62" s="14" t="s">
        <v>9</v>
      </c>
      <c r="C62" s="14">
        <v>24841352</v>
      </c>
      <c r="D62" s="15">
        <v>39.4</v>
      </c>
      <c r="E62" s="11">
        <v>13265.2</v>
      </c>
      <c r="F62" s="11">
        <v>13757.5</v>
      </c>
      <c r="G62" s="16">
        <f t="shared" si="4"/>
        <v>0.42327953999999934</v>
      </c>
      <c r="H62" s="11">
        <f t="shared" si="2"/>
        <v>0.14124639885392254</v>
      </c>
      <c r="I62" s="16">
        <f t="shared" si="3"/>
        <v>0.56452593885392188</v>
      </c>
      <c r="J62"/>
      <c r="K62" s="17"/>
      <c r="L62" s="17"/>
      <c r="M62"/>
      <c r="O62"/>
      <c r="P62"/>
      <c r="Q62"/>
      <c r="S62"/>
      <c r="T62"/>
      <c r="U62"/>
      <c r="V62"/>
      <c r="X62"/>
      <c r="Y62"/>
      <c r="Z62"/>
      <c r="AA62"/>
    </row>
    <row r="63" spans="1:27" ht="14.45" customHeight="1" x14ac:dyDescent="0.25">
      <c r="A63" s="12">
        <v>60</v>
      </c>
      <c r="B63" s="14" t="s">
        <v>9</v>
      </c>
      <c r="C63" s="14">
        <v>24841326</v>
      </c>
      <c r="D63" s="15">
        <v>41.6</v>
      </c>
      <c r="E63" s="11">
        <v>1711.8</v>
      </c>
      <c r="F63" s="11">
        <v>1711.8</v>
      </c>
      <c r="G63" s="16">
        <f t="shared" si="4"/>
        <v>0</v>
      </c>
      <c r="H63" s="11">
        <f t="shared" si="2"/>
        <v>0.1491332536122634</v>
      </c>
      <c r="I63" s="16">
        <f t="shared" si="3"/>
        <v>0.1491332536122634</v>
      </c>
      <c r="J63"/>
      <c r="K63" s="17"/>
      <c r="L63" s="17"/>
      <c r="M63"/>
      <c r="O63"/>
      <c r="P63"/>
      <c r="Q63"/>
      <c r="S63"/>
      <c r="T63"/>
      <c r="U63"/>
      <c r="V63"/>
      <c r="X63"/>
      <c r="Y63"/>
      <c r="Z63"/>
      <c r="AA63"/>
    </row>
    <row r="64" spans="1:27" ht="14.45" customHeight="1" x14ac:dyDescent="0.25">
      <c r="A64" s="12">
        <v>61</v>
      </c>
      <c r="B64" s="14" t="s">
        <v>9</v>
      </c>
      <c r="C64" s="14">
        <v>24841312</v>
      </c>
      <c r="D64" s="15">
        <v>42.7</v>
      </c>
      <c r="E64" s="11">
        <v>9561.4</v>
      </c>
      <c r="F64" s="11">
        <v>9561.4</v>
      </c>
      <c r="G64" s="16">
        <f t="shared" si="4"/>
        <v>0</v>
      </c>
      <c r="H64" s="11">
        <f t="shared" si="2"/>
        <v>0.15307668099143382</v>
      </c>
      <c r="I64" s="16">
        <f t="shared" si="3"/>
        <v>0.15307668099143382</v>
      </c>
      <c r="J64"/>
      <c r="K64" s="17"/>
      <c r="L64" s="17"/>
      <c r="M64"/>
      <c r="O64"/>
      <c r="P64"/>
      <c r="Q64"/>
      <c r="S64"/>
      <c r="T64"/>
      <c r="U64"/>
      <c r="V64"/>
      <c r="X64"/>
      <c r="Y64"/>
      <c r="Z64"/>
      <c r="AA64"/>
    </row>
    <row r="65" spans="1:27" ht="14.45" customHeight="1" x14ac:dyDescent="0.25">
      <c r="A65" s="12">
        <v>62</v>
      </c>
      <c r="B65" s="14" t="s">
        <v>9</v>
      </c>
      <c r="C65" s="14">
        <v>24841315</v>
      </c>
      <c r="D65" s="15">
        <v>36.9</v>
      </c>
      <c r="E65" s="11">
        <v>11991.5</v>
      </c>
      <c r="F65" s="11">
        <v>12560.7</v>
      </c>
      <c r="G65" s="16">
        <f t="shared" si="4"/>
        <v>0.48939816000000064</v>
      </c>
      <c r="H65" s="11">
        <f t="shared" si="2"/>
        <v>0.13228406390126246</v>
      </c>
      <c r="I65" s="16">
        <f t="shared" si="3"/>
        <v>0.62168222390126315</v>
      </c>
      <c r="J65"/>
      <c r="K65" s="17"/>
      <c r="L65" s="17"/>
      <c r="M65"/>
      <c r="O65"/>
      <c r="P65"/>
      <c r="Q65"/>
      <c r="S65"/>
      <c r="T65"/>
      <c r="U65"/>
      <c r="V65"/>
      <c r="X65"/>
      <c r="Y65"/>
      <c r="Z65"/>
      <c r="AA65"/>
    </row>
    <row r="66" spans="1:27" ht="14.45" customHeight="1" x14ac:dyDescent="0.25">
      <c r="A66" s="12">
        <v>63</v>
      </c>
      <c r="B66" s="14" t="s">
        <v>9</v>
      </c>
      <c r="C66" s="14">
        <v>24841350</v>
      </c>
      <c r="D66" s="15">
        <v>65.3</v>
      </c>
      <c r="E66" s="11">
        <v>23281.5</v>
      </c>
      <c r="F66" s="11">
        <v>24331.4</v>
      </c>
      <c r="G66" s="16">
        <f t="shared" si="4"/>
        <v>0.90270402000000127</v>
      </c>
      <c r="H66" s="11">
        <f t="shared" si="2"/>
        <v>0.23409618896348072</v>
      </c>
      <c r="I66" s="16">
        <f t="shared" si="3"/>
        <v>1.1368002089634821</v>
      </c>
      <c r="J66"/>
      <c r="K66" s="17"/>
      <c r="L66" s="17"/>
      <c r="M66"/>
      <c r="O66"/>
      <c r="P66"/>
      <c r="Q66"/>
      <c r="S66"/>
      <c r="T66"/>
      <c r="U66"/>
      <c r="V66"/>
      <c r="X66"/>
      <c r="Y66"/>
      <c r="Z66"/>
      <c r="AA66"/>
    </row>
    <row r="67" spans="1:27" ht="14.45" customHeight="1" x14ac:dyDescent="0.25">
      <c r="A67" s="12">
        <v>64</v>
      </c>
      <c r="B67" s="14" t="s">
        <v>9</v>
      </c>
      <c r="C67" s="14">
        <v>24841311</v>
      </c>
      <c r="D67" s="15">
        <v>39.700000000000003</v>
      </c>
      <c r="E67" s="11">
        <v>5926.7</v>
      </c>
      <c r="F67" s="11">
        <v>5926.7</v>
      </c>
      <c r="G67" s="16">
        <f t="shared" si="4"/>
        <v>0</v>
      </c>
      <c r="H67" s="11">
        <f t="shared" si="2"/>
        <v>0.14232187904824176</v>
      </c>
      <c r="I67" s="16">
        <f t="shared" si="3"/>
        <v>0.14232187904824176</v>
      </c>
      <c r="J67"/>
      <c r="K67" s="17"/>
      <c r="L67" s="17"/>
      <c r="M67"/>
      <c r="O67"/>
      <c r="P67"/>
      <c r="Q67"/>
      <c r="S67"/>
      <c r="T67"/>
      <c r="U67"/>
      <c r="V67"/>
      <c r="X67"/>
      <c r="Y67"/>
      <c r="Z67"/>
      <c r="AA67"/>
    </row>
    <row r="68" spans="1:27" ht="14.45" customHeight="1" x14ac:dyDescent="0.25">
      <c r="A68" s="12">
        <v>65</v>
      </c>
      <c r="B68" s="14" t="s">
        <v>9</v>
      </c>
      <c r="C68" s="14">
        <v>24841321</v>
      </c>
      <c r="D68" s="15">
        <v>41.5</v>
      </c>
      <c r="E68" s="11">
        <v>17418.599999999999</v>
      </c>
      <c r="F68" s="11">
        <v>18281.099999999999</v>
      </c>
      <c r="G68" s="16">
        <f t="shared" si="4"/>
        <v>0.7415775</v>
      </c>
      <c r="H68" s="11">
        <f t="shared" ref="H68:H81" si="5">$H$84*D68</f>
        <v>0.14877476021415698</v>
      </c>
      <c r="I68" s="16">
        <f t="shared" ref="I68:I99" si="6">G68+H68</f>
        <v>0.89035226021415692</v>
      </c>
      <c r="J68"/>
      <c r="K68" s="17"/>
      <c r="L68" s="17"/>
      <c r="M68"/>
      <c r="O68"/>
      <c r="P68"/>
      <c r="Q68"/>
      <c r="S68"/>
      <c r="T68"/>
      <c r="U68"/>
      <c r="V68"/>
      <c r="X68"/>
      <c r="Y68"/>
      <c r="Z68"/>
      <c r="AA68"/>
    </row>
    <row r="69" spans="1:27" ht="14.45" customHeight="1" x14ac:dyDescent="0.25">
      <c r="A69" s="12">
        <v>66</v>
      </c>
      <c r="B69" s="14" t="s">
        <v>10</v>
      </c>
      <c r="C69" s="14" t="s">
        <v>28</v>
      </c>
      <c r="D69" s="15">
        <v>42.6</v>
      </c>
      <c r="E69" s="11">
        <v>0</v>
      </c>
      <c r="F69" s="11">
        <v>0</v>
      </c>
      <c r="G69" s="16">
        <f t="shared" si="4"/>
        <v>0</v>
      </c>
      <c r="H69" s="11">
        <f t="shared" si="5"/>
        <v>0.15271818759332742</v>
      </c>
      <c r="I69" s="16">
        <f t="shared" si="6"/>
        <v>0.15271818759332742</v>
      </c>
      <c r="J69"/>
      <c r="K69" s="17"/>
      <c r="L69" s="17"/>
      <c r="M69"/>
      <c r="O69"/>
      <c r="P69"/>
      <c r="Q69"/>
      <c r="S69"/>
      <c r="T69"/>
      <c r="U69"/>
      <c r="V69"/>
      <c r="X69"/>
      <c r="Y69"/>
      <c r="Z69"/>
      <c r="AA69"/>
    </row>
    <row r="70" spans="1:27" ht="14.45" customHeight="1" x14ac:dyDescent="0.25">
      <c r="A70" s="12">
        <v>67</v>
      </c>
      <c r="B70" s="14" t="s">
        <v>9</v>
      </c>
      <c r="C70" s="14">
        <v>24841309</v>
      </c>
      <c r="D70" s="15">
        <v>36.700000000000003</v>
      </c>
      <c r="E70" s="11">
        <v>9072.2999999999993</v>
      </c>
      <c r="F70" s="11">
        <v>9072.2999999999993</v>
      </c>
      <c r="G70" s="16">
        <f t="shared" si="4"/>
        <v>0</v>
      </c>
      <c r="H70" s="11">
        <f t="shared" si="5"/>
        <v>0.13156707710504967</v>
      </c>
      <c r="I70" s="16">
        <f t="shared" si="6"/>
        <v>0.13156707710504967</v>
      </c>
      <c r="J70"/>
      <c r="K70" s="17"/>
      <c r="L70" s="17"/>
      <c r="M70"/>
      <c r="O70"/>
      <c r="P70"/>
      <c r="Q70"/>
      <c r="S70"/>
      <c r="T70"/>
      <c r="U70"/>
      <c r="V70"/>
      <c r="X70"/>
      <c r="Y70"/>
      <c r="Z70"/>
      <c r="AA70"/>
    </row>
    <row r="71" spans="1:27" ht="14.45" customHeight="1" x14ac:dyDescent="0.25">
      <c r="A71" s="12">
        <v>68</v>
      </c>
      <c r="B71" s="14" t="s">
        <v>9</v>
      </c>
      <c r="C71" s="14">
        <v>24841314</v>
      </c>
      <c r="D71" s="15">
        <v>47.6</v>
      </c>
      <c r="E71" s="11">
        <v>23662.400000000001</v>
      </c>
      <c r="F71" s="11">
        <v>24139</v>
      </c>
      <c r="G71" s="16">
        <f t="shared" si="4"/>
        <v>0.40978067999999873</v>
      </c>
      <c r="H71" s="11">
        <f t="shared" si="5"/>
        <v>0.17064285749864752</v>
      </c>
      <c r="I71" s="16">
        <f t="shared" si="6"/>
        <v>0.58042353749864628</v>
      </c>
      <c r="J71"/>
      <c r="K71" s="17"/>
      <c r="L71" s="17"/>
      <c r="M71"/>
      <c r="O71"/>
      <c r="P71"/>
      <c r="Q71"/>
      <c r="S71"/>
      <c r="T71"/>
      <c r="U71"/>
      <c r="V71"/>
      <c r="X71"/>
      <c r="Y71"/>
      <c r="Z71"/>
      <c r="AA71"/>
    </row>
    <row r="72" spans="1:27" ht="14.45" customHeight="1" x14ac:dyDescent="0.25">
      <c r="A72" s="12">
        <v>69</v>
      </c>
      <c r="B72" s="14" t="s">
        <v>10</v>
      </c>
      <c r="C72" s="14" t="s">
        <v>29</v>
      </c>
      <c r="D72" s="15">
        <v>39.4</v>
      </c>
      <c r="E72" s="11"/>
      <c r="F72" s="11">
        <v>0</v>
      </c>
      <c r="G72" s="16">
        <f>(F72-E72)</f>
        <v>0</v>
      </c>
      <c r="H72" s="11">
        <f t="shared" si="5"/>
        <v>0.14124639885392254</v>
      </c>
      <c r="I72" s="16">
        <f t="shared" si="6"/>
        <v>0.14124639885392254</v>
      </c>
      <c r="J72"/>
      <c r="K72" s="17"/>
      <c r="L72" s="17"/>
      <c r="M72"/>
      <c r="O72"/>
      <c r="P72"/>
      <c r="Q72"/>
      <c r="S72"/>
      <c r="T72"/>
      <c r="U72"/>
      <c r="V72"/>
      <c r="X72"/>
      <c r="Y72"/>
      <c r="Z72"/>
      <c r="AA72"/>
    </row>
    <row r="73" spans="1:27" ht="14.45" customHeight="1" x14ac:dyDescent="0.25">
      <c r="A73" s="12">
        <v>70</v>
      </c>
      <c r="B73" s="14" t="s">
        <v>9</v>
      </c>
      <c r="C73" s="14">
        <v>24841317</v>
      </c>
      <c r="D73" s="15">
        <v>41.6</v>
      </c>
      <c r="E73" s="11">
        <v>4581.3999999999996</v>
      </c>
      <c r="F73" s="11">
        <v>5003.8</v>
      </c>
      <c r="G73" s="16">
        <f>(F73-E73)*0.0008598</f>
        <v>0.36317952000000048</v>
      </c>
      <c r="H73" s="11">
        <f t="shared" si="5"/>
        <v>0.1491332536122634</v>
      </c>
      <c r="I73" s="16">
        <f t="shared" si="6"/>
        <v>0.51231277361226391</v>
      </c>
      <c r="J73"/>
      <c r="K73" s="17"/>
      <c r="L73" s="17"/>
      <c r="M73"/>
      <c r="O73"/>
      <c r="P73"/>
      <c r="Q73"/>
      <c r="S73"/>
      <c r="T73"/>
      <c r="U73"/>
      <c r="V73"/>
      <c r="X73"/>
      <c r="Y73"/>
      <c r="Z73"/>
      <c r="AA73"/>
    </row>
    <row r="74" spans="1:27" ht="14.45" customHeight="1" x14ac:dyDescent="0.25">
      <c r="A74" s="12">
        <v>71</v>
      </c>
      <c r="B74" s="14" t="s">
        <v>10</v>
      </c>
      <c r="C74" s="14" t="s">
        <v>30</v>
      </c>
      <c r="D74" s="15">
        <v>42.8</v>
      </c>
      <c r="E74" s="11"/>
      <c r="F74" s="11">
        <v>0</v>
      </c>
      <c r="G74" s="16">
        <f>(F74-E74)</f>
        <v>0</v>
      </c>
      <c r="H74" s="11">
        <f t="shared" si="5"/>
        <v>0.15343517438954021</v>
      </c>
      <c r="I74" s="16">
        <f t="shared" si="6"/>
        <v>0.15343517438954021</v>
      </c>
      <c r="J74"/>
      <c r="K74" s="17"/>
      <c r="L74" s="17"/>
      <c r="M74"/>
      <c r="O74"/>
      <c r="P74"/>
      <c r="Q74"/>
      <c r="S74"/>
      <c r="T74"/>
      <c r="U74"/>
      <c r="V74"/>
      <c r="X74"/>
      <c r="Y74"/>
      <c r="Z74"/>
      <c r="AA74"/>
    </row>
    <row r="75" spans="1:27" ht="14.45" customHeight="1" x14ac:dyDescent="0.25">
      <c r="A75" s="12">
        <v>72</v>
      </c>
      <c r="B75" s="14" t="s">
        <v>9</v>
      </c>
      <c r="C75" s="14">
        <v>24841310</v>
      </c>
      <c r="D75" s="15">
        <v>36.700000000000003</v>
      </c>
      <c r="E75" s="11">
        <v>4375.1000000000004</v>
      </c>
      <c r="F75" s="11">
        <v>4448.8999999999996</v>
      </c>
      <c r="G75" s="16">
        <f>(F75-E75)*0.0008598</f>
        <v>6.345323999999937E-2</v>
      </c>
      <c r="H75" s="11">
        <f t="shared" si="5"/>
        <v>0.13156707710504967</v>
      </c>
      <c r="I75" s="16">
        <f t="shared" si="6"/>
        <v>0.19502031710504902</v>
      </c>
      <c r="J75"/>
      <c r="K75" s="17"/>
      <c r="L75" s="17"/>
      <c r="M75"/>
      <c r="O75"/>
      <c r="P75"/>
      <c r="Q75"/>
      <c r="S75"/>
      <c r="T75"/>
      <c r="U75"/>
      <c r="V75"/>
      <c r="X75"/>
      <c r="Y75"/>
      <c r="Z75"/>
      <c r="AA75"/>
    </row>
    <row r="76" spans="1:27" x14ac:dyDescent="0.25">
      <c r="A76" s="20">
        <v>73</v>
      </c>
      <c r="B76" s="14" t="s">
        <v>9</v>
      </c>
      <c r="C76" s="21">
        <v>24841319</v>
      </c>
      <c r="D76" s="22">
        <v>47.8</v>
      </c>
      <c r="E76" s="12">
        <v>14768.8</v>
      </c>
      <c r="F76" s="12">
        <v>15460.3</v>
      </c>
      <c r="G76" s="16">
        <f>(F76-E76)*0.0008598</f>
        <v>0.59455170000000002</v>
      </c>
      <c r="H76" s="11">
        <f t="shared" si="5"/>
        <v>0.17135984429486031</v>
      </c>
      <c r="I76" s="16">
        <f t="shared" si="6"/>
        <v>0.7659115442948603</v>
      </c>
      <c r="J76" s="23"/>
      <c r="K76" s="24"/>
      <c r="L76" s="24"/>
      <c r="M76"/>
      <c r="O76"/>
      <c r="P76"/>
      <c r="Q76"/>
      <c r="S76"/>
      <c r="T76"/>
      <c r="U76"/>
      <c r="V76"/>
      <c r="X76"/>
      <c r="Y76"/>
      <c r="Z76"/>
      <c r="AA76"/>
    </row>
    <row r="77" spans="1:27" ht="14.45" customHeight="1" x14ac:dyDescent="0.25">
      <c r="A77" s="12">
        <v>74</v>
      </c>
      <c r="B77" s="14" t="s">
        <v>10</v>
      </c>
      <c r="C77" s="14" t="s">
        <v>31</v>
      </c>
      <c r="D77" s="15">
        <v>39.700000000000003</v>
      </c>
      <c r="E77" s="11"/>
      <c r="F77" s="11">
        <v>0</v>
      </c>
      <c r="G77" s="16">
        <f>(F77-E77)</f>
        <v>0</v>
      </c>
      <c r="H77" s="11">
        <f t="shared" si="5"/>
        <v>0.14232187904824176</v>
      </c>
      <c r="I77" s="16">
        <f t="shared" si="6"/>
        <v>0.14232187904824176</v>
      </c>
      <c r="J77"/>
      <c r="K77" s="17"/>
      <c r="L77" s="17"/>
      <c r="M77"/>
      <c r="O77"/>
      <c r="P77"/>
      <c r="Q77"/>
      <c r="S77"/>
      <c r="T77"/>
      <c r="U77"/>
      <c r="V77"/>
      <c r="X77"/>
      <c r="Y77"/>
      <c r="Z77"/>
      <c r="AA77"/>
    </row>
    <row r="78" spans="1:27" ht="14.45" customHeight="1" x14ac:dyDescent="0.25">
      <c r="A78" s="12">
        <v>75</v>
      </c>
      <c r="B78" s="14" t="s">
        <v>9</v>
      </c>
      <c r="C78" s="14">
        <v>24841318</v>
      </c>
      <c r="D78" s="15">
        <v>41.5</v>
      </c>
      <c r="E78" s="11">
        <v>19077.599999999999</v>
      </c>
      <c r="F78" s="11">
        <v>19957.8</v>
      </c>
      <c r="G78" s="16">
        <f>(F78-E78)*0.0008598</f>
        <v>0.7567959600000006</v>
      </c>
      <c r="H78" s="11">
        <f t="shared" si="5"/>
        <v>0.14877476021415698</v>
      </c>
      <c r="I78" s="16">
        <f t="shared" si="6"/>
        <v>0.90557072021415763</v>
      </c>
      <c r="J78"/>
      <c r="K78" s="17"/>
      <c r="L78" s="17"/>
      <c r="M78"/>
      <c r="O78"/>
      <c r="P78"/>
      <c r="Q78"/>
      <c r="S78"/>
      <c r="T78"/>
      <c r="U78"/>
      <c r="V78"/>
      <c r="X78"/>
      <c r="Y78"/>
      <c r="Z78"/>
      <c r="AA78"/>
    </row>
    <row r="79" spans="1:27" ht="14.45" customHeight="1" x14ac:dyDescent="0.25">
      <c r="A79" s="12">
        <v>76</v>
      </c>
      <c r="B79" s="14" t="s">
        <v>10</v>
      </c>
      <c r="C79" s="14" t="s">
        <v>32</v>
      </c>
      <c r="D79" s="15">
        <v>42.4</v>
      </c>
      <c r="E79" s="11"/>
      <c r="F79" s="11">
        <v>0.1</v>
      </c>
      <c r="G79" s="16">
        <f>(F79-E79)</f>
        <v>0.1</v>
      </c>
      <c r="H79" s="11">
        <f t="shared" si="5"/>
        <v>0.1520012007971146</v>
      </c>
      <c r="I79" s="16">
        <f t="shared" si="6"/>
        <v>0.25200120079711463</v>
      </c>
      <c r="J79"/>
      <c r="K79" s="17"/>
      <c r="L79" s="17"/>
      <c r="M79"/>
      <c r="O79"/>
      <c r="P79"/>
      <c r="Q79"/>
      <c r="S79"/>
      <c r="T79"/>
      <c r="U79"/>
      <c r="V79"/>
      <c r="X79"/>
      <c r="Y79"/>
      <c r="Z79"/>
      <c r="AA79"/>
    </row>
    <row r="80" spans="1:27" ht="14.45" customHeight="1" x14ac:dyDescent="0.25">
      <c r="A80" s="12">
        <v>77</v>
      </c>
      <c r="B80" s="14" t="s">
        <v>9</v>
      </c>
      <c r="C80" s="14">
        <v>24841313</v>
      </c>
      <c r="D80" s="15">
        <v>36.6</v>
      </c>
      <c r="E80" s="11">
        <v>9223.4</v>
      </c>
      <c r="F80" s="11">
        <v>9811.9</v>
      </c>
      <c r="G80" s="16">
        <f>(F80-E80)*0.0008598</f>
        <v>0.50599229999999995</v>
      </c>
      <c r="H80" s="11">
        <f t="shared" si="5"/>
        <v>0.13120858370694327</v>
      </c>
      <c r="I80" s="16">
        <f t="shared" si="6"/>
        <v>0.63720088370694317</v>
      </c>
      <c r="J80"/>
      <c r="K80" s="17"/>
      <c r="L80" s="17"/>
      <c r="M80"/>
      <c r="O80"/>
      <c r="P80"/>
      <c r="Q80"/>
      <c r="S80"/>
      <c r="T80"/>
      <c r="U80"/>
      <c r="V80"/>
      <c r="X80"/>
      <c r="Y80"/>
      <c r="Z80"/>
      <c r="AA80"/>
    </row>
    <row r="81" spans="1:27" ht="14.45" customHeight="1" x14ac:dyDescent="0.25">
      <c r="A81" s="12">
        <v>78</v>
      </c>
      <c r="B81" s="14" t="s">
        <v>9</v>
      </c>
      <c r="C81" s="14">
        <v>24841324</v>
      </c>
      <c r="D81" s="15">
        <v>48</v>
      </c>
      <c r="E81" s="11">
        <v>20047.099999999999</v>
      </c>
      <c r="F81" s="11">
        <v>21289.4</v>
      </c>
      <c r="G81" s="16">
        <f>(F81-E81)*0.0008598</f>
        <v>1.0681295400000024</v>
      </c>
      <c r="H81" s="11">
        <f t="shared" si="5"/>
        <v>0.17207683109107313</v>
      </c>
      <c r="I81" s="16">
        <f t="shared" si="6"/>
        <v>1.2402063710910756</v>
      </c>
      <c r="J81"/>
      <c r="K81" s="17"/>
      <c r="L81" s="17"/>
      <c r="M81"/>
      <c r="O81"/>
      <c r="P81"/>
      <c r="Q81"/>
      <c r="S81"/>
      <c r="T81"/>
      <c r="U81"/>
      <c r="V81"/>
      <c r="X81"/>
      <c r="Y81"/>
      <c r="Z81"/>
      <c r="AA81"/>
    </row>
    <row r="82" spans="1:27" x14ac:dyDescent="0.25">
      <c r="A82" s="10"/>
      <c r="B82" s="10"/>
      <c r="C82" s="10"/>
      <c r="D82" s="10">
        <f>SUM(D4:D81)</f>
        <v>4435.9999999999991</v>
      </c>
      <c r="E82" s="10"/>
      <c r="F82" s="10" t="s">
        <v>33</v>
      </c>
      <c r="G82" s="25">
        <f>SUM(G4:G81)</f>
        <v>30.440232859999998</v>
      </c>
      <c r="H82" s="10">
        <f>SUM(H4:H81)</f>
        <v>15.902767140000007</v>
      </c>
      <c r="I82" s="25">
        <f>SUM(I4:I81)</f>
        <v>46.343000000000004</v>
      </c>
      <c r="J82"/>
      <c r="K82"/>
      <c r="L82"/>
      <c r="M82"/>
      <c r="O82"/>
      <c r="P82"/>
      <c r="Q82"/>
      <c r="S82"/>
      <c r="T82"/>
      <c r="U82"/>
      <c r="V82"/>
      <c r="X82"/>
      <c r="Y82"/>
      <c r="Z82"/>
      <c r="AA82"/>
    </row>
    <row r="83" spans="1:27" x14ac:dyDescent="0.25">
      <c r="A83" s="10"/>
      <c r="B83" s="10"/>
      <c r="C83" s="5" t="s">
        <v>34</v>
      </c>
      <c r="D83" s="5"/>
      <c r="E83" s="5"/>
      <c r="F83" s="5"/>
      <c r="G83" s="10">
        <v>46.343000000000004</v>
      </c>
      <c r="H83"/>
      <c r="I83"/>
      <c r="J83"/>
      <c r="K83"/>
      <c r="L83"/>
      <c r="M83"/>
      <c r="O83"/>
      <c r="P83"/>
      <c r="Q83"/>
      <c r="S83"/>
      <c r="T83"/>
      <c r="U83"/>
      <c r="V83"/>
      <c r="X83"/>
      <c r="Y83"/>
      <c r="Z83"/>
      <c r="AA83"/>
    </row>
    <row r="84" spans="1:27" x14ac:dyDescent="0.25">
      <c r="A84" s="10"/>
      <c r="B84" s="10"/>
      <c r="C84" s="10"/>
      <c r="D84" s="10"/>
      <c r="E84" s="10"/>
      <c r="F84" s="10" t="s">
        <v>35</v>
      </c>
      <c r="G84" s="25">
        <f>G83-G82</f>
        <v>15.902767140000005</v>
      </c>
      <c r="H84" s="26">
        <f>G84/D82</f>
        <v>3.5849339810640236E-3</v>
      </c>
      <c r="I84"/>
      <c r="J84"/>
      <c r="K84"/>
      <c r="L84"/>
      <c r="M84"/>
      <c r="O84"/>
      <c r="P84"/>
      <c r="Q84"/>
      <c r="S84"/>
      <c r="T84"/>
      <c r="U84"/>
      <c r="V84"/>
      <c r="X84"/>
      <c r="Y84"/>
      <c r="Z84"/>
      <c r="AA84"/>
    </row>
    <row r="85" spans="1:27" x14ac:dyDescent="0.25">
      <c r="A85" s="10"/>
      <c r="B85" s="10"/>
      <c r="C85" s="10"/>
      <c r="D85" s="10"/>
      <c r="E85" s="10"/>
      <c r="F85" s="10"/>
      <c r="G85" s="10"/>
      <c r="H85"/>
      <c r="I85"/>
      <c r="J85"/>
      <c r="K85"/>
      <c r="L85"/>
      <c r="M85"/>
      <c r="O85"/>
      <c r="P85"/>
      <c r="Q85"/>
      <c r="S85"/>
      <c r="T85"/>
      <c r="U85"/>
      <c r="V85"/>
      <c r="X85"/>
      <c r="Y85"/>
      <c r="Z85"/>
      <c r="AA85"/>
    </row>
    <row r="86" spans="1:27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O86"/>
      <c r="P86"/>
      <c r="Q86"/>
      <c r="S86"/>
      <c r="T86"/>
      <c r="U86"/>
      <c r="V86"/>
      <c r="X86"/>
      <c r="Y86"/>
      <c r="Z86"/>
      <c r="AA86"/>
    </row>
    <row r="87" spans="1:27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O87"/>
      <c r="P87"/>
      <c r="Q87"/>
      <c r="S87"/>
      <c r="T87"/>
      <c r="U87"/>
      <c r="V87"/>
      <c r="X87"/>
      <c r="Y87"/>
      <c r="Z87"/>
      <c r="AA87"/>
    </row>
    <row r="88" spans="1:27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O88"/>
      <c r="P88"/>
      <c r="Q88"/>
      <c r="S88"/>
      <c r="T88"/>
      <c r="U88"/>
      <c r="V88"/>
      <c r="X88"/>
      <c r="Y88"/>
      <c r="Z88"/>
      <c r="AA88"/>
    </row>
    <row r="89" spans="1:27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O89"/>
      <c r="P89"/>
      <c r="Q89"/>
      <c r="S89"/>
      <c r="T89"/>
      <c r="U89"/>
      <c r="V89"/>
      <c r="X89"/>
      <c r="Y89"/>
      <c r="Z89"/>
      <c r="AA89"/>
    </row>
    <row r="90" spans="1:27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O90"/>
      <c r="P90"/>
      <c r="Q90"/>
      <c r="S90"/>
      <c r="T90"/>
      <c r="U90"/>
      <c r="V90"/>
      <c r="X90"/>
      <c r="Y90"/>
      <c r="Z90"/>
      <c r="AA90"/>
    </row>
    <row r="91" spans="1:27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O91"/>
      <c r="P91"/>
      <c r="Q91"/>
      <c r="S91"/>
      <c r="T91"/>
      <c r="U91"/>
      <c r="V91"/>
      <c r="X91"/>
      <c r="Y91"/>
      <c r="Z91"/>
      <c r="AA91"/>
    </row>
    <row r="92" spans="1:27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O92"/>
      <c r="P92"/>
      <c r="Q92"/>
      <c r="S92"/>
      <c r="T92"/>
      <c r="U92"/>
      <c r="V92"/>
      <c r="X92"/>
      <c r="Y92"/>
      <c r="Z92"/>
      <c r="AA92"/>
    </row>
    <row r="93" spans="1:27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O93"/>
      <c r="P93"/>
      <c r="Q93"/>
      <c r="S93"/>
      <c r="T93"/>
      <c r="U93"/>
      <c r="V93"/>
      <c r="X93"/>
      <c r="Y93"/>
      <c r="Z93"/>
      <c r="AA93"/>
    </row>
    <row r="94" spans="1:27" ht="15" customHeight="1" x14ac:dyDescent="0.25">
      <c r="A94" s="4">
        <v>1</v>
      </c>
      <c r="B94" s="4" t="s">
        <v>9</v>
      </c>
      <c r="C94" s="27" t="s">
        <v>36</v>
      </c>
      <c r="D94" s="4">
        <v>24341735</v>
      </c>
      <c r="E94" s="3" t="s">
        <v>37</v>
      </c>
      <c r="F94" s="3" t="s">
        <v>38</v>
      </c>
      <c r="G94" s="2">
        <v>42369</v>
      </c>
      <c r="H94" s="3" t="s">
        <v>39</v>
      </c>
      <c r="I94" s="2">
        <v>42004</v>
      </c>
      <c r="J94" s="3">
        <v>0</v>
      </c>
      <c r="K94" s="3" t="s">
        <v>40</v>
      </c>
      <c r="L94" s="2">
        <v>42735</v>
      </c>
      <c r="M94" s="2">
        <v>42669</v>
      </c>
      <c r="O94"/>
      <c r="P94"/>
      <c r="Q94"/>
      <c r="S94"/>
      <c r="T94"/>
      <c r="U94"/>
      <c r="V94"/>
      <c r="X94"/>
      <c r="Y94"/>
      <c r="Z94"/>
      <c r="AA94"/>
    </row>
    <row r="95" spans="1:27" ht="15" x14ac:dyDescent="0.25">
      <c r="A95" s="4"/>
      <c r="B95" s="4"/>
      <c r="C95" s="27">
        <v>24341735</v>
      </c>
      <c r="D95" s="4"/>
      <c r="E95" s="3"/>
      <c r="F95" s="3"/>
      <c r="G95" s="2"/>
      <c r="H95" s="3"/>
      <c r="I95" s="2"/>
      <c r="J95" s="3"/>
      <c r="K95" s="3"/>
      <c r="L95" s="2"/>
      <c r="M95" s="2"/>
      <c r="O95"/>
      <c r="P95"/>
      <c r="Q95"/>
      <c r="S95"/>
      <c r="T95"/>
      <c r="U95"/>
      <c r="V95"/>
      <c r="X95"/>
      <c r="Y95"/>
      <c r="Z95"/>
      <c r="AA95"/>
    </row>
    <row r="96" spans="1:27" ht="15" customHeight="1" x14ac:dyDescent="0.25">
      <c r="A96" s="4">
        <v>2</v>
      </c>
      <c r="B96" s="4" t="s">
        <v>9</v>
      </c>
      <c r="C96" s="27" t="s">
        <v>36</v>
      </c>
      <c r="D96" s="4">
        <v>24341739</v>
      </c>
      <c r="E96" s="3" t="s">
        <v>41</v>
      </c>
      <c r="F96" s="3" t="s">
        <v>42</v>
      </c>
      <c r="G96" s="2">
        <v>43100</v>
      </c>
      <c r="H96" s="3" t="s">
        <v>40</v>
      </c>
      <c r="I96" s="3" t="s">
        <v>40</v>
      </c>
      <c r="J96" s="3">
        <v>0</v>
      </c>
      <c r="K96" s="3" t="s">
        <v>40</v>
      </c>
      <c r="L96" s="2">
        <v>43465</v>
      </c>
      <c r="M96" s="2">
        <v>43399</v>
      </c>
      <c r="O96"/>
      <c r="P96"/>
      <c r="Q96"/>
      <c r="S96"/>
      <c r="T96"/>
      <c r="U96"/>
      <c r="V96"/>
      <c r="X96"/>
      <c r="Y96"/>
      <c r="Z96"/>
      <c r="AA96"/>
    </row>
    <row r="97" spans="1:27" ht="15" x14ac:dyDescent="0.25">
      <c r="A97" s="4"/>
      <c r="B97" s="4"/>
      <c r="C97" s="27">
        <v>24341739</v>
      </c>
      <c r="D97" s="4"/>
      <c r="E97" s="3"/>
      <c r="F97" s="3"/>
      <c r="G97" s="2"/>
      <c r="H97" s="3"/>
      <c r="I97" s="3"/>
      <c r="J97" s="3"/>
      <c r="K97" s="3"/>
      <c r="L97" s="2"/>
      <c r="M97" s="2"/>
      <c r="O97"/>
      <c r="P97"/>
      <c r="Q97"/>
      <c r="S97"/>
      <c r="T97"/>
      <c r="U97"/>
      <c r="V97"/>
      <c r="X97"/>
      <c r="Y97"/>
      <c r="Z97"/>
      <c r="AA97"/>
    </row>
    <row r="98" spans="1:27" ht="15" customHeight="1" x14ac:dyDescent="0.25">
      <c r="A98" s="4">
        <v>3</v>
      </c>
      <c r="B98" s="4" t="s">
        <v>9</v>
      </c>
      <c r="C98" s="27" t="s">
        <v>36</v>
      </c>
      <c r="D98" s="4">
        <v>24341721</v>
      </c>
      <c r="E98" s="3" t="s">
        <v>43</v>
      </c>
      <c r="F98" s="3" t="s">
        <v>44</v>
      </c>
      <c r="G98" s="2">
        <v>43100</v>
      </c>
      <c r="H98" s="3" t="s">
        <v>45</v>
      </c>
      <c r="I98" s="2">
        <v>42735</v>
      </c>
      <c r="J98" s="3">
        <v>0</v>
      </c>
      <c r="K98" s="3" t="s">
        <v>40</v>
      </c>
      <c r="L98" s="2">
        <v>43465</v>
      </c>
      <c r="M98" s="2">
        <v>43430</v>
      </c>
      <c r="O98"/>
      <c r="P98"/>
      <c r="Q98"/>
      <c r="S98"/>
      <c r="T98"/>
      <c r="U98"/>
      <c r="V98"/>
      <c r="X98"/>
      <c r="Y98"/>
      <c r="Z98"/>
      <c r="AA98"/>
    </row>
    <row r="99" spans="1:27" ht="15" x14ac:dyDescent="0.25">
      <c r="A99" s="4"/>
      <c r="B99" s="4"/>
      <c r="C99" s="27">
        <v>24341721</v>
      </c>
      <c r="D99" s="4"/>
      <c r="E99" s="3"/>
      <c r="F99" s="3"/>
      <c r="G99" s="2"/>
      <c r="H99" s="3"/>
      <c r="I99" s="2"/>
      <c r="J99" s="3"/>
      <c r="K99" s="3"/>
      <c r="L99" s="2"/>
      <c r="M99" s="2"/>
      <c r="O99"/>
      <c r="P99"/>
      <c r="Q99"/>
      <c r="S99"/>
      <c r="T99"/>
      <c r="U99"/>
      <c r="V99"/>
      <c r="X99"/>
      <c r="Y99"/>
      <c r="Z99"/>
      <c r="AA99"/>
    </row>
    <row r="100" spans="1:27" ht="15" customHeight="1" x14ac:dyDescent="0.25">
      <c r="A100" s="4">
        <v>4</v>
      </c>
      <c r="B100" s="4" t="s">
        <v>9</v>
      </c>
      <c r="C100" s="27" t="s">
        <v>36</v>
      </c>
      <c r="D100" s="4">
        <v>24341720</v>
      </c>
      <c r="E100" s="3" t="s">
        <v>46</v>
      </c>
      <c r="F100" s="3" t="s">
        <v>47</v>
      </c>
      <c r="G100" s="2">
        <v>43100</v>
      </c>
      <c r="H100" s="3" t="s">
        <v>40</v>
      </c>
      <c r="I100" s="3" t="s">
        <v>40</v>
      </c>
      <c r="J100" s="3">
        <v>0</v>
      </c>
      <c r="K100" s="3" t="s">
        <v>40</v>
      </c>
      <c r="L100" s="2">
        <v>43465</v>
      </c>
      <c r="M100" s="2">
        <v>43399</v>
      </c>
      <c r="O100"/>
      <c r="P100"/>
      <c r="Q100"/>
      <c r="S100"/>
      <c r="T100"/>
      <c r="U100"/>
      <c r="V100"/>
      <c r="X100"/>
      <c r="Y100"/>
      <c r="Z100"/>
      <c r="AA100"/>
    </row>
    <row r="101" spans="1:27" ht="15" x14ac:dyDescent="0.25">
      <c r="A101" s="4"/>
      <c r="B101" s="4"/>
      <c r="C101" s="27">
        <v>24341720</v>
      </c>
      <c r="D101" s="4"/>
      <c r="E101" s="3"/>
      <c r="F101" s="3"/>
      <c r="G101" s="2"/>
      <c r="H101" s="3"/>
      <c r="I101" s="3"/>
      <c r="J101" s="3"/>
      <c r="K101" s="3"/>
      <c r="L101" s="2"/>
      <c r="M101" s="2"/>
      <c r="O101"/>
      <c r="P101"/>
      <c r="Q101"/>
      <c r="S101"/>
      <c r="T101"/>
      <c r="U101"/>
      <c r="V101"/>
      <c r="X101"/>
      <c r="Y101"/>
      <c r="Z101"/>
      <c r="AA101"/>
    </row>
    <row r="102" spans="1:27" ht="15" customHeight="1" x14ac:dyDescent="0.25">
      <c r="A102" s="4">
        <v>5</v>
      </c>
      <c r="B102" s="4" t="s">
        <v>9</v>
      </c>
      <c r="C102" s="27" t="s">
        <v>36</v>
      </c>
      <c r="D102" s="4">
        <v>24341737</v>
      </c>
      <c r="E102" s="3" t="s">
        <v>48</v>
      </c>
      <c r="F102" s="3" t="s">
        <v>48</v>
      </c>
      <c r="G102" s="2">
        <v>42735</v>
      </c>
      <c r="H102" s="3" t="s">
        <v>49</v>
      </c>
      <c r="I102" s="2">
        <v>42369</v>
      </c>
      <c r="J102" s="3">
        <v>0</v>
      </c>
      <c r="K102" s="3" t="s">
        <v>40</v>
      </c>
      <c r="L102" s="2">
        <v>43100</v>
      </c>
      <c r="M102" s="2">
        <v>43067</v>
      </c>
      <c r="O102"/>
      <c r="P102"/>
      <c r="Q102"/>
      <c r="S102"/>
      <c r="T102"/>
      <c r="U102"/>
      <c r="V102"/>
      <c r="X102"/>
      <c r="Y102"/>
      <c r="Z102"/>
      <c r="AA102"/>
    </row>
    <row r="103" spans="1:27" ht="15" x14ac:dyDescent="0.25">
      <c r="A103" s="4"/>
      <c r="B103" s="4"/>
      <c r="C103" s="27">
        <v>24341737</v>
      </c>
      <c r="D103" s="4"/>
      <c r="E103" s="3"/>
      <c r="F103" s="3"/>
      <c r="G103" s="2"/>
      <c r="H103" s="3"/>
      <c r="I103" s="2"/>
      <c r="J103" s="3"/>
      <c r="K103" s="3"/>
      <c r="L103" s="2"/>
      <c r="M103" s="2"/>
      <c r="O103"/>
      <c r="P103"/>
      <c r="Q103"/>
      <c r="S103"/>
      <c r="T103"/>
      <c r="U103"/>
      <c r="V103"/>
      <c r="X103"/>
      <c r="Y103"/>
      <c r="Z103"/>
      <c r="AA103"/>
    </row>
    <row r="104" spans="1:27" ht="15" customHeight="1" x14ac:dyDescent="0.25">
      <c r="A104" s="4">
        <v>6</v>
      </c>
      <c r="B104" s="4" t="s">
        <v>9</v>
      </c>
      <c r="C104" s="27" t="s">
        <v>36</v>
      </c>
      <c r="D104" s="4">
        <v>24341709</v>
      </c>
      <c r="E104" s="3" t="s">
        <v>50</v>
      </c>
      <c r="F104" s="3" t="s">
        <v>51</v>
      </c>
      <c r="G104" s="2">
        <v>43100</v>
      </c>
      <c r="H104" s="3" t="s">
        <v>40</v>
      </c>
      <c r="I104" s="3" t="s">
        <v>40</v>
      </c>
      <c r="J104" s="3">
        <v>0</v>
      </c>
      <c r="K104" s="3" t="s">
        <v>40</v>
      </c>
      <c r="L104" s="2">
        <v>43465</v>
      </c>
      <c r="M104" s="2">
        <v>43399</v>
      </c>
      <c r="O104"/>
      <c r="P104"/>
      <c r="Q104"/>
      <c r="S104"/>
      <c r="T104"/>
      <c r="U104"/>
      <c r="V104"/>
      <c r="X104"/>
      <c r="Y104"/>
      <c r="Z104"/>
      <c r="AA104"/>
    </row>
    <row r="105" spans="1:27" ht="15" x14ac:dyDescent="0.25">
      <c r="A105" s="4"/>
      <c r="B105" s="4"/>
      <c r="C105" s="27">
        <v>24341709</v>
      </c>
      <c r="D105" s="4"/>
      <c r="E105" s="3"/>
      <c r="F105" s="3"/>
      <c r="G105" s="2"/>
      <c r="H105" s="3"/>
      <c r="I105" s="3"/>
      <c r="J105" s="3"/>
      <c r="K105" s="3"/>
      <c r="L105" s="2"/>
      <c r="M105" s="2"/>
      <c r="O105"/>
      <c r="P105"/>
      <c r="Q105"/>
      <c r="S105"/>
      <c r="T105"/>
      <c r="U105"/>
      <c r="V105"/>
      <c r="X105"/>
      <c r="Y105"/>
      <c r="Z105"/>
      <c r="AA105"/>
    </row>
    <row r="106" spans="1:27" ht="15" customHeight="1" x14ac:dyDescent="0.25">
      <c r="A106" s="4">
        <v>7</v>
      </c>
      <c r="B106" s="4" t="s">
        <v>9</v>
      </c>
      <c r="C106" s="27" t="s">
        <v>36</v>
      </c>
      <c r="D106" s="4">
        <v>24341723</v>
      </c>
      <c r="E106" s="3" t="s">
        <v>52</v>
      </c>
      <c r="F106" s="3" t="s">
        <v>52</v>
      </c>
      <c r="G106" s="2">
        <v>43100</v>
      </c>
      <c r="H106" s="3" t="s">
        <v>52</v>
      </c>
      <c r="I106" s="2">
        <v>42735</v>
      </c>
      <c r="J106" s="3">
        <v>0</v>
      </c>
      <c r="K106" s="3" t="s">
        <v>40</v>
      </c>
      <c r="L106" s="2">
        <v>43465</v>
      </c>
      <c r="M106" s="2">
        <v>43430</v>
      </c>
      <c r="O106"/>
      <c r="P106"/>
      <c r="Q106"/>
      <c r="S106"/>
      <c r="T106"/>
      <c r="U106"/>
      <c r="V106"/>
      <c r="X106"/>
      <c r="Y106"/>
      <c r="Z106"/>
      <c r="AA106"/>
    </row>
    <row r="107" spans="1:27" ht="15" x14ac:dyDescent="0.25">
      <c r="A107" s="4"/>
      <c r="B107" s="4"/>
      <c r="C107" s="27">
        <v>24341723</v>
      </c>
      <c r="D107" s="4"/>
      <c r="E107" s="3"/>
      <c r="F107" s="3"/>
      <c r="G107" s="2"/>
      <c r="H107" s="3"/>
      <c r="I107" s="2"/>
      <c r="J107" s="3"/>
      <c r="K107" s="3"/>
      <c r="L107" s="2"/>
      <c r="M107" s="2"/>
      <c r="O107"/>
      <c r="P107"/>
      <c r="Q107"/>
      <c r="S107"/>
      <c r="T107"/>
      <c r="U107"/>
      <c r="V107"/>
      <c r="X107"/>
      <c r="Y107"/>
      <c r="Z107"/>
      <c r="AA107"/>
    </row>
    <row r="108" spans="1:27" ht="15" customHeight="1" x14ac:dyDescent="0.25">
      <c r="A108" s="4">
        <v>8</v>
      </c>
      <c r="B108" s="4" t="s">
        <v>9</v>
      </c>
      <c r="C108" s="27" t="s">
        <v>36</v>
      </c>
      <c r="D108" s="4">
        <v>24341716</v>
      </c>
      <c r="E108" s="3" t="s">
        <v>53</v>
      </c>
      <c r="F108" s="3" t="s">
        <v>54</v>
      </c>
      <c r="G108" s="2">
        <v>43100</v>
      </c>
      <c r="H108" s="3" t="s">
        <v>40</v>
      </c>
      <c r="I108" s="3" t="s">
        <v>40</v>
      </c>
      <c r="J108" s="3">
        <v>0</v>
      </c>
      <c r="K108" s="3" t="s">
        <v>40</v>
      </c>
      <c r="L108" s="2">
        <v>43465</v>
      </c>
      <c r="M108" s="2">
        <v>43399</v>
      </c>
      <c r="O108"/>
      <c r="P108"/>
      <c r="Q108"/>
      <c r="S108"/>
      <c r="T108"/>
      <c r="U108"/>
      <c r="V108"/>
      <c r="X108"/>
      <c r="Y108"/>
      <c r="Z108"/>
      <c r="AA108"/>
    </row>
    <row r="109" spans="1:27" ht="15" x14ac:dyDescent="0.25">
      <c r="A109" s="4"/>
      <c r="B109" s="4"/>
      <c r="C109" s="27">
        <v>24341716</v>
      </c>
      <c r="D109" s="4"/>
      <c r="E109" s="3"/>
      <c r="F109" s="3"/>
      <c r="G109" s="2"/>
      <c r="H109" s="3"/>
      <c r="I109" s="3"/>
      <c r="J109" s="3"/>
      <c r="K109" s="3"/>
      <c r="L109" s="2"/>
      <c r="M109" s="2"/>
      <c r="O109"/>
      <c r="P109"/>
      <c r="Q109"/>
      <c r="S109"/>
      <c r="T109"/>
      <c r="U109"/>
      <c r="V109"/>
      <c r="X109"/>
      <c r="Y109"/>
      <c r="Z109"/>
      <c r="AA109"/>
    </row>
    <row r="110" spans="1:27" ht="15" customHeight="1" x14ac:dyDescent="0.25">
      <c r="A110" s="4">
        <v>9</v>
      </c>
      <c r="B110" s="4" t="s">
        <v>9</v>
      </c>
      <c r="C110" s="27" t="s">
        <v>36</v>
      </c>
      <c r="D110" s="4">
        <v>24341726</v>
      </c>
      <c r="E110" s="3" t="s">
        <v>55</v>
      </c>
      <c r="F110" s="3" t="s">
        <v>56</v>
      </c>
      <c r="G110" s="2">
        <v>42735</v>
      </c>
      <c r="H110" s="3" t="s">
        <v>57</v>
      </c>
      <c r="I110" s="2">
        <v>42369</v>
      </c>
      <c r="J110" s="3">
        <v>0</v>
      </c>
      <c r="K110" s="3" t="s">
        <v>40</v>
      </c>
      <c r="L110" s="2">
        <v>43100</v>
      </c>
      <c r="M110" s="2">
        <v>42762</v>
      </c>
      <c r="O110"/>
      <c r="P110"/>
      <c r="Q110"/>
      <c r="S110"/>
      <c r="T110"/>
      <c r="U110"/>
      <c r="V110"/>
      <c r="X110"/>
      <c r="Y110"/>
      <c r="Z110"/>
      <c r="AA110"/>
    </row>
    <row r="111" spans="1:27" ht="15" x14ac:dyDescent="0.25">
      <c r="A111" s="4"/>
      <c r="B111" s="4"/>
      <c r="C111" s="27">
        <v>24341726</v>
      </c>
      <c r="D111" s="4"/>
      <c r="E111" s="3"/>
      <c r="F111" s="3"/>
      <c r="G111" s="2"/>
      <c r="H111" s="3"/>
      <c r="I111" s="2"/>
      <c r="J111" s="3"/>
      <c r="K111" s="3"/>
      <c r="L111" s="2"/>
      <c r="M111" s="2"/>
      <c r="O111"/>
      <c r="P111"/>
      <c r="Q111"/>
      <c r="S111"/>
      <c r="T111"/>
      <c r="U111"/>
      <c r="V111"/>
      <c r="X111"/>
      <c r="Y111"/>
      <c r="Z111"/>
      <c r="AA111"/>
    </row>
    <row r="112" spans="1:27" ht="15" customHeight="1" x14ac:dyDescent="0.25">
      <c r="A112" s="4">
        <v>10</v>
      </c>
      <c r="B112" s="4" t="s">
        <v>9</v>
      </c>
      <c r="C112" s="27" t="s">
        <v>36</v>
      </c>
      <c r="D112" s="4">
        <v>24341728</v>
      </c>
      <c r="E112" s="3" t="s">
        <v>58</v>
      </c>
      <c r="F112" s="3" t="s">
        <v>59</v>
      </c>
      <c r="G112" s="2">
        <v>43100</v>
      </c>
      <c r="H112" s="3" t="s">
        <v>40</v>
      </c>
      <c r="I112" s="3" t="s">
        <v>40</v>
      </c>
      <c r="J112" s="3">
        <v>0</v>
      </c>
      <c r="K112" s="3" t="s">
        <v>40</v>
      </c>
      <c r="L112" s="2">
        <v>43465</v>
      </c>
      <c r="M112" s="2">
        <v>43399</v>
      </c>
      <c r="O112"/>
      <c r="P112"/>
      <c r="Q112"/>
      <c r="S112"/>
      <c r="T112"/>
      <c r="U112"/>
      <c r="V112"/>
      <c r="X112"/>
      <c r="Y112"/>
      <c r="Z112"/>
      <c r="AA112"/>
    </row>
    <row r="113" spans="1:27" ht="15" x14ac:dyDescent="0.25">
      <c r="A113" s="4"/>
      <c r="B113" s="4"/>
      <c r="C113" s="27">
        <v>24341728</v>
      </c>
      <c r="D113" s="4"/>
      <c r="E113" s="3"/>
      <c r="F113" s="3"/>
      <c r="G113" s="2"/>
      <c r="H113" s="3"/>
      <c r="I113" s="3"/>
      <c r="J113" s="3"/>
      <c r="K113" s="3"/>
      <c r="L113" s="2"/>
      <c r="M113" s="2"/>
      <c r="O113"/>
      <c r="P113"/>
      <c r="Q113"/>
      <c r="S113"/>
      <c r="T113"/>
      <c r="U113"/>
      <c r="V113"/>
      <c r="X113"/>
      <c r="Y113"/>
      <c r="Z113"/>
      <c r="AA113"/>
    </row>
    <row r="114" spans="1:27" ht="15" customHeight="1" x14ac:dyDescent="0.25">
      <c r="A114" s="4">
        <v>11</v>
      </c>
      <c r="B114" s="4" t="s">
        <v>9</v>
      </c>
      <c r="C114" s="27" t="s">
        <v>36</v>
      </c>
      <c r="D114" s="4">
        <v>24341732</v>
      </c>
      <c r="E114" s="3" t="s">
        <v>60</v>
      </c>
      <c r="F114" s="3" t="s">
        <v>61</v>
      </c>
      <c r="G114" s="2">
        <v>42735</v>
      </c>
      <c r="H114" s="3" t="s">
        <v>62</v>
      </c>
      <c r="I114" s="2">
        <v>42369</v>
      </c>
      <c r="J114" s="3">
        <v>0</v>
      </c>
      <c r="K114" s="3" t="s">
        <v>40</v>
      </c>
      <c r="L114" s="2">
        <v>43100</v>
      </c>
      <c r="M114" s="2">
        <v>42850</v>
      </c>
      <c r="O114"/>
      <c r="P114"/>
      <c r="Q114"/>
      <c r="S114"/>
      <c r="T114"/>
      <c r="U114"/>
      <c r="V114"/>
      <c r="X114"/>
      <c r="Y114"/>
      <c r="Z114"/>
      <c r="AA114"/>
    </row>
    <row r="115" spans="1:27" ht="15" x14ac:dyDescent="0.25">
      <c r="A115" s="4"/>
      <c r="B115" s="4"/>
      <c r="C115" s="27">
        <v>24341732</v>
      </c>
      <c r="D115" s="4"/>
      <c r="E115" s="3"/>
      <c r="F115" s="3"/>
      <c r="G115" s="2"/>
      <c r="H115" s="3"/>
      <c r="I115" s="2"/>
      <c r="J115" s="3"/>
      <c r="K115" s="3"/>
      <c r="L115" s="2"/>
      <c r="M115" s="2"/>
      <c r="O115"/>
      <c r="P115"/>
      <c r="Q115"/>
      <c r="S115"/>
      <c r="T115"/>
      <c r="U115"/>
      <c r="V115"/>
      <c r="X115"/>
      <c r="Y115"/>
      <c r="Z115"/>
      <c r="AA115"/>
    </row>
    <row r="116" spans="1:27" ht="15" customHeight="1" x14ac:dyDescent="0.25">
      <c r="A116" s="4">
        <v>12</v>
      </c>
      <c r="B116" s="4" t="s">
        <v>9</v>
      </c>
      <c r="C116" s="27" t="s">
        <v>36</v>
      </c>
      <c r="D116" s="4">
        <v>24341711</v>
      </c>
      <c r="E116" s="3" t="s">
        <v>63</v>
      </c>
      <c r="F116" s="3" t="s">
        <v>64</v>
      </c>
      <c r="G116" s="2">
        <v>43100</v>
      </c>
      <c r="H116" s="3" t="s">
        <v>40</v>
      </c>
      <c r="I116" s="3" t="s">
        <v>40</v>
      </c>
      <c r="J116" s="3">
        <v>0</v>
      </c>
      <c r="K116" s="3" t="s">
        <v>40</v>
      </c>
      <c r="L116" s="2">
        <v>43465</v>
      </c>
      <c r="M116" s="2">
        <v>43399</v>
      </c>
      <c r="O116"/>
      <c r="P116"/>
      <c r="Q116"/>
      <c r="S116"/>
      <c r="T116"/>
      <c r="U116"/>
      <c r="V116"/>
      <c r="X116"/>
      <c r="Y116"/>
      <c r="Z116"/>
      <c r="AA116"/>
    </row>
    <row r="117" spans="1:27" ht="15" x14ac:dyDescent="0.25">
      <c r="A117" s="4"/>
      <c r="B117" s="4"/>
      <c r="C117" s="27">
        <v>24341711</v>
      </c>
      <c r="D117" s="4"/>
      <c r="E117" s="3"/>
      <c r="F117" s="3"/>
      <c r="G117" s="2"/>
      <c r="H117" s="3"/>
      <c r="I117" s="3"/>
      <c r="J117" s="3"/>
      <c r="K117" s="3"/>
      <c r="L117" s="2"/>
      <c r="M117" s="2"/>
      <c r="O117"/>
      <c r="P117"/>
      <c r="Q117"/>
      <c r="S117"/>
      <c r="T117"/>
      <c r="U117"/>
      <c r="V117"/>
      <c r="X117"/>
      <c r="Y117"/>
      <c r="Z117"/>
      <c r="AA117"/>
    </row>
    <row r="118" spans="1:27" ht="15" customHeight="1" x14ac:dyDescent="0.25">
      <c r="A118" s="4">
        <v>13</v>
      </c>
      <c r="B118" s="4" t="s">
        <v>9</v>
      </c>
      <c r="C118" s="27" t="s">
        <v>36</v>
      </c>
      <c r="D118" s="4">
        <v>24341714</v>
      </c>
      <c r="E118" s="3" t="s">
        <v>65</v>
      </c>
      <c r="F118" s="3" t="s">
        <v>66</v>
      </c>
      <c r="G118" s="2">
        <v>43100</v>
      </c>
      <c r="H118" s="3" t="s">
        <v>67</v>
      </c>
      <c r="I118" s="2">
        <v>42735</v>
      </c>
      <c r="J118" s="3">
        <v>0</v>
      </c>
      <c r="K118" s="3" t="s">
        <v>40</v>
      </c>
      <c r="L118" s="2">
        <v>43465</v>
      </c>
      <c r="M118" s="2">
        <v>43185</v>
      </c>
      <c r="O118"/>
      <c r="P118"/>
      <c r="Q118"/>
      <c r="S118"/>
      <c r="T118"/>
      <c r="U118"/>
      <c r="V118"/>
      <c r="X118"/>
      <c r="Y118"/>
      <c r="Z118"/>
      <c r="AA118"/>
    </row>
    <row r="119" spans="1:27" ht="15" x14ac:dyDescent="0.25">
      <c r="A119" s="4"/>
      <c r="B119" s="4"/>
      <c r="C119" s="27">
        <v>24341714</v>
      </c>
      <c r="D119" s="4"/>
      <c r="E119" s="3"/>
      <c r="F119" s="3"/>
      <c r="G119" s="2"/>
      <c r="H119" s="3"/>
      <c r="I119" s="2"/>
      <c r="J119" s="3"/>
      <c r="K119" s="3"/>
      <c r="L119" s="2"/>
      <c r="M119" s="2"/>
      <c r="O119"/>
      <c r="P119"/>
      <c r="Q119"/>
      <c r="S119"/>
      <c r="T119"/>
      <c r="U119"/>
      <c r="V119"/>
      <c r="X119"/>
      <c r="Y119"/>
      <c r="Z119"/>
      <c r="AA119"/>
    </row>
    <row r="120" spans="1:27" ht="15" customHeight="1" x14ac:dyDescent="0.25">
      <c r="A120" s="4">
        <v>14</v>
      </c>
      <c r="B120" s="4" t="s">
        <v>9</v>
      </c>
      <c r="C120" s="27" t="s">
        <v>36</v>
      </c>
      <c r="D120" s="4">
        <v>24341700</v>
      </c>
      <c r="E120" s="3" t="s">
        <v>68</v>
      </c>
      <c r="F120" s="3" t="s">
        <v>69</v>
      </c>
      <c r="G120" s="2">
        <v>43100</v>
      </c>
      <c r="H120" s="3" t="s">
        <v>40</v>
      </c>
      <c r="I120" s="3" t="s">
        <v>40</v>
      </c>
      <c r="J120" s="3">
        <v>0</v>
      </c>
      <c r="K120" s="3" t="s">
        <v>40</v>
      </c>
      <c r="L120" s="2">
        <v>43465</v>
      </c>
      <c r="M120" s="2">
        <v>43399</v>
      </c>
      <c r="O120"/>
      <c r="P120"/>
      <c r="Q120"/>
      <c r="S120"/>
      <c r="T120"/>
      <c r="U120"/>
      <c r="V120"/>
      <c r="X120"/>
      <c r="Y120"/>
      <c r="Z120"/>
      <c r="AA120"/>
    </row>
    <row r="121" spans="1:27" ht="15" x14ac:dyDescent="0.25">
      <c r="A121" s="4"/>
      <c r="B121" s="4"/>
      <c r="C121" s="27">
        <v>24341700</v>
      </c>
      <c r="D121" s="4"/>
      <c r="E121" s="3"/>
      <c r="F121" s="3"/>
      <c r="G121" s="2"/>
      <c r="H121" s="3"/>
      <c r="I121" s="3"/>
      <c r="J121" s="3"/>
      <c r="K121" s="3"/>
      <c r="L121" s="2"/>
      <c r="M121" s="2"/>
      <c r="O121"/>
      <c r="P121"/>
      <c r="Q121"/>
      <c r="S121"/>
      <c r="T121"/>
      <c r="U121"/>
      <c r="V121"/>
      <c r="X121"/>
      <c r="Y121"/>
      <c r="Z121"/>
      <c r="AA121"/>
    </row>
    <row r="122" spans="1:27" ht="15" x14ac:dyDescent="0.25">
      <c r="A122" s="27">
        <v>15</v>
      </c>
      <c r="B122" s="27" t="s">
        <v>9</v>
      </c>
      <c r="C122" s="27" t="s">
        <v>36</v>
      </c>
      <c r="D122" s="27" t="s">
        <v>70</v>
      </c>
      <c r="E122" s="27"/>
      <c r="F122" s="27"/>
      <c r="G122" s="27"/>
      <c r="H122" s="27"/>
      <c r="I122" s="27"/>
      <c r="J122" s="27"/>
      <c r="K122" s="27"/>
      <c r="L122" s="27"/>
      <c r="M122" s="27"/>
      <c r="O122"/>
      <c r="P122"/>
      <c r="Q122"/>
      <c r="S122"/>
      <c r="T122"/>
      <c r="U122"/>
      <c r="V122"/>
      <c r="X122"/>
      <c r="Y122"/>
      <c r="Z122"/>
      <c r="AA122"/>
    </row>
    <row r="123" spans="1:27" ht="15" customHeight="1" x14ac:dyDescent="0.25">
      <c r="A123" s="4">
        <v>17</v>
      </c>
      <c r="B123" s="4" t="s">
        <v>9</v>
      </c>
      <c r="C123" s="27" t="s">
        <v>36</v>
      </c>
      <c r="D123" s="4">
        <v>24341729</v>
      </c>
      <c r="E123" s="3" t="s">
        <v>71</v>
      </c>
      <c r="F123" s="3" t="s">
        <v>72</v>
      </c>
      <c r="G123" s="2">
        <v>43100</v>
      </c>
      <c r="H123" s="3" t="s">
        <v>40</v>
      </c>
      <c r="I123" s="3" t="s">
        <v>40</v>
      </c>
      <c r="J123" s="3">
        <v>0</v>
      </c>
      <c r="K123" s="3" t="s">
        <v>40</v>
      </c>
      <c r="L123" s="2">
        <v>43465</v>
      </c>
      <c r="M123" s="2">
        <v>43399</v>
      </c>
      <c r="O123"/>
      <c r="P123"/>
      <c r="Q123"/>
      <c r="S123"/>
      <c r="T123"/>
      <c r="U123"/>
      <c r="V123"/>
      <c r="X123"/>
      <c r="Y123"/>
      <c r="Z123"/>
      <c r="AA123"/>
    </row>
    <row r="124" spans="1:27" ht="15" x14ac:dyDescent="0.25">
      <c r="A124" s="4"/>
      <c r="B124" s="4"/>
      <c r="C124" s="27">
        <v>24341729</v>
      </c>
      <c r="D124" s="4"/>
      <c r="E124" s="3"/>
      <c r="F124" s="3"/>
      <c r="G124" s="2"/>
      <c r="H124" s="3"/>
      <c r="I124" s="3"/>
      <c r="J124" s="3"/>
      <c r="K124" s="3"/>
      <c r="L124" s="2"/>
      <c r="M124" s="2"/>
      <c r="O124"/>
      <c r="P124"/>
      <c r="Q124"/>
      <c r="S124"/>
      <c r="T124"/>
      <c r="U124"/>
      <c r="V124"/>
      <c r="X124"/>
      <c r="Y124"/>
      <c r="Z124"/>
      <c r="AA124"/>
    </row>
    <row r="125" spans="1:27" ht="15" customHeight="1" x14ac:dyDescent="0.25">
      <c r="A125" s="4">
        <v>18</v>
      </c>
      <c r="B125" s="4" t="s">
        <v>9</v>
      </c>
      <c r="C125" s="27" t="s">
        <v>36</v>
      </c>
      <c r="D125" s="4">
        <v>24341738</v>
      </c>
      <c r="E125" s="3" t="s">
        <v>73</v>
      </c>
      <c r="F125" s="3" t="s">
        <v>74</v>
      </c>
      <c r="G125" s="2">
        <v>43100</v>
      </c>
      <c r="H125" s="3" t="s">
        <v>40</v>
      </c>
      <c r="I125" s="3" t="s">
        <v>40</v>
      </c>
      <c r="J125" s="3">
        <v>0</v>
      </c>
      <c r="K125" s="3" t="s">
        <v>40</v>
      </c>
      <c r="L125" s="2">
        <v>43465</v>
      </c>
      <c r="M125" s="2">
        <v>43430</v>
      </c>
      <c r="O125"/>
      <c r="P125"/>
      <c r="Q125"/>
      <c r="S125"/>
      <c r="T125"/>
      <c r="U125"/>
      <c r="V125"/>
      <c r="X125"/>
      <c r="Y125"/>
      <c r="Z125"/>
      <c r="AA125"/>
    </row>
    <row r="126" spans="1:27" ht="15" x14ac:dyDescent="0.25">
      <c r="A126" s="4"/>
      <c r="B126" s="4"/>
      <c r="C126" s="27">
        <v>24341738</v>
      </c>
      <c r="D126" s="4"/>
      <c r="E126" s="3"/>
      <c r="F126" s="3"/>
      <c r="G126" s="2"/>
      <c r="H126" s="3"/>
      <c r="I126" s="3"/>
      <c r="J126" s="3"/>
      <c r="K126" s="3"/>
      <c r="L126" s="2"/>
      <c r="M126" s="2"/>
      <c r="O126"/>
      <c r="P126"/>
      <c r="Q126"/>
      <c r="S126"/>
      <c r="T126"/>
      <c r="U126"/>
      <c r="V126"/>
      <c r="X126"/>
      <c r="Y126"/>
      <c r="Z126"/>
      <c r="AA126"/>
    </row>
    <row r="127" spans="1:27" ht="15" customHeight="1" x14ac:dyDescent="0.25">
      <c r="A127" s="4">
        <v>19</v>
      </c>
      <c r="B127" s="4" t="s">
        <v>9</v>
      </c>
      <c r="C127" s="27" t="s">
        <v>36</v>
      </c>
      <c r="D127" s="4">
        <v>24341733</v>
      </c>
      <c r="E127" s="3" t="s">
        <v>75</v>
      </c>
      <c r="F127" s="3" t="s">
        <v>76</v>
      </c>
      <c r="G127" s="2">
        <v>43100</v>
      </c>
      <c r="H127" s="3" t="s">
        <v>40</v>
      </c>
      <c r="I127" s="3" t="s">
        <v>40</v>
      </c>
      <c r="J127" s="3">
        <v>0</v>
      </c>
      <c r="K127" s="3" t="s">
        <v>40</v>
      </c>
      <c r="L127" s="2">
        <v>43465</v>
      </c>
      <c r="M127" s="2">
        <v>43399</v>
      </c>
      <c r="O127"/>
      <c r="P127"/>
      <c r="Q127"/>
      <c r="S127"/>
      <c r="T127"/>
      <c r="U127"/>
      <c r="V127"/>
      <c r="X127"/>
      <c r="Y127"/>
      <c r="Z127"/>
      <c r="AA127"/>
    </row>
    <row r="128" spans="1:27" ht="15" x14ac:dyDescent="0.25">
      <c r="A128" s="4"/>
      <c r="B128" s="4"/>
      <c r="C128" s="27">
        <v>24341733</v>
      </c>
      <c r="D128" s="4"/>
      <c r="E128" s="3"/>
      <c r="F128" s="3"/>
      <c r="G128" s="2"/>
      <c r="H128" s="3"/>
      <c r="I128" s="3"/>
      <c r="J128" s="3"/>
      <c r="K128" s="3"/>
      <c r="L128" s="2"/>
      <c r="M128" s="2"/>
      <c r="O128"/>
      <c r="P128"/>
      <c r="Q128"/>
      <c r="S128"/>
      <c r="T128"/>
      <c r="U128"/>
      <c r="V128"/>
      <c r="X128"/>
      <c r="Y128"/>
      <c r="Z128"/>
      <c r="AA128"/>
    </row>
    <row r="129" spans="1:27" ht="15" customHeight="1" x14ac:dyDescent="0.25">
      <c r="A129" s="4">
        <v>20</v>
      </c>
      <c r="B129" s="4" t="s">
        <v>9</v>
      </c>
      <c r="C129" s="27" t="s">
        <v>36</v>
      </c>
      <c r="D129" s="4">
        <v>24341722</v>
      </c>
      <c r="E129" s="3" t="s">
        <v>77</v>
      </c>
      <c r="F129" s="3" t="s">
        <v>78</v>
      </c>
      <c r="G129" s="2">
        <v>43100</v>
      </c>
      <c r="H129" s="3" t="s">
        <v>40</v>
      </c>
      <c r="I129" s="3" t="s">
        <v>40</v>
      </c>
      <c r="J129" s="3">
        <v>0</v>
      </c>
      <c r="K129" s="3" t="s">
        <v>40</v>
      </c>
      <c r="L129" s="2">
        <v>43465</v>
      </c>
      <c r="M129" s="2">
        <v>43430</v>
      </c>
      <c r="O129"/>
      <c r="P129"/>
      <c r="Q129"/>
      <c r="S129"/>
      <c r="T129"/>
      <c r="U129"/>
      <c r="V129"/>
      <c r="X129"/>
      <c r="Y129"/>
      <c r="Z129"/>
      <c r="AA129"/>
    </row>
    <row r="130" spans="1:27" ht="15" x14ac:dyDescent="0.25">
      <c r="A130" s="4"/>
      <c r="B130" s="4"/>
      <c r="C130" s="27">
        <v>24341722</v>
      </c>
      <c r="D130" s="4"/>
      <c r="E130" s="3"/>
      <c r="F130" s="3"/>
      <c r="G130" s="2"/>
      <c r="H130" s="3"/>
      <c r="I130" s="3"/>
      <c r="J130" s="3"/>
      <c r="K130" s="3"/>
      <c r="L130" s="2"/>
      <c r="M130" s="2"/>
      <c r="O130"/>
      <c r="P130"/>
      <c r="Q130"/>
      <c r="S130"/>
      <c r="T130"/>
      <c r="U130"/>
      <c r="V130"/>
      <c r="X130"/>
      <c r="Y130"/>
      <c r="Z130"/>
      <c r="AA130"/>
    </row>
    <row r="131" spans="1:27" ht="15" customHeight="1" x14ac:dyDescent="0.25">
      <c r="A131" s="4">
        <v>21</v>
      </c>
      <c r="B131" s="4" t="s">
        <v>9</v>
      </c>
      <c r="C131" s="27" t="s">
        <v>36</v>
      </c>
      <c r="D131" s="4">
        <v>24341742</v>
      </c>
      <c r="E131" s="3" t="s">
        <v>79</v>
      </c>
      <c r="F131" s="3" t="s">
        <v>80</v>
      </c>
      <c r="G131" s="2">
        <v>43100</v>
      </c>
      <c r="H131" s="3" t="s">
        <v>40</v>
      </c>
      <c r="I131" s="3" t="s">
        <v>40</v>
      </c>
      <c r="J131" s="3">
        <v>0</v>
      </c>
      <c r="K131" s="3" t="s">
        <v>40</v>
      </c>
      <c r="L131" s="2">
        <v>43465</v>
      </c>
      <c r="M131" s="2">
        <v>43430</v>
      </c>
      <c r="O131"/>
      <c r="P131"/>
      <c r="Q131"/>
      <c r="S131"/>
      <c r="T131"/>
      <c r="U131"/>
      <c r="V131"/>
      <c r="X131"/>
      <c r="Y131"/>
      <c r="Z131"/>
      <c r="AA131"/>
    </row>
    <row r="132" spans="1:27" ht="15" x14ac:dyDescent="0.25">
      <c r="A132" s="4"/>
      <c r="B132" s="4"/>
      <c r="C132" s="27">
        <v>24341742</v>
      </c>
      <c r="D132" s="4"/>
      <c r="E132" s="3"/>
      <c r="F132" s="3"/>
      <c r="G132" s="2"/>
      <c r="H132" s="3"/>
      <c r="I132" s="3"/>
      <c r="J132" s="3"/>
      <c r="K132" s="3"/>
      <c r="L132" s="2"/>
      <c r="M132" s="2"/>
      <c r="O132"/>
      <c r="P132"/>
      <c r="Q132"/>
      <c r="S132"/>
      <c r="T132"/>
      <c r="U132"/>
      <c r="V132"/>
      <c r="X132"/>
      <c r="Y132"/>
      <c r="Z132"/>
      <c r="AA132"/>
    </row>
    <row r="133" spans="1:27" ht="15" customHeight="1" x14ac:dyDescent="0.25">
      <c r="A133" s="4">
        <v>22</v>
      </c>
      <c r="B133" s="4" t="s">
        <v>9</v>
      </c>
      <c r="C133" s="27" t="s">
        <v>36</v>
      </c>
      <c r="D133" s="4">
        <v>24341746</v>
      </c>
      <c r="E133" s="3" t="s">
        <v>81</v>
      </c>
      <c r="F133" s="3" t="s">
        <v>82</v>
      </c>
      <c r="G133" s="2">
        <v>43100</v>
      </c>
      <c r="H133" s="3" t="s">
        <v>40</v>
      </c>
      <c r="I133" s="3" t="s">
        <v>40</v>
      </c>
      <c r="J133" s="3">
        <v>0</v>
      </c>
      <c r="K133" s="3" t="s">
        <v>40</v>
      </c>
      <c r="L133" s="2">
        <v>43465</v>
      </c>
      <c r="M133" s="2">
        <v>43430</v>
      </c>
      <c r="O133"/>
      <c r="P133"/>
      <c r="Q133"/>
      <c r="S133"/>
      <c r="T133"/>
      <c r="U133"/>
      <c r="V133"/>
      <c r="X133"/>
      <c r="Y133"/>
      <c r="Z133"/>
      <c r="AA133"/>
    </row>
    <row r="134" spans="1:27" ht="15" x14ac:dyDescent="0.25">
      <c r="A134" s="4"/>
      <c r="B134" s="4"/>
      <c r="C134" s="27">
        <v>24341746</v>
      </c>
      <c r="D134" s="4"/>
      <c r="E134" s="3"/>
      <c r="F134" s="3"/>
      <c r="G134" s="2"/>
      <c r="H134" s="3"/>
      <c r="I134" s="3"/>
      <c r="J134" s="3"/>
      <c r="K134" s="3"/>
      <c r="L134" s="2"/>
      <c r="M134" s="2"/>
      <c r="O134"/>
      <c r="P134"/>
      <c r="Q134"/>
      <c r="S134"/>
      <c r="T134"/>
      <c r="U134"/>
      <c r="V134"/>
      <c r="X134"/>
      <c r="Y134"/>
      <c r="Z134"/>
      <c r="AA134"/>
    </row>
    <row r="135" spans="1:27" ht="15" customHeight="1" x14ac:dyDescent="0.25">
      <c r="A135" s="4">
        <v>24</v>
      </c>
      <c r="B135" s="4" t="s">
        <v>9</v>
      </c>
      <c r="C135" s="27" t="s">
        <v>36</v>
      </c>
      <c r="D135" s="4">
        <v>24341740</v>
      </c>
      <c r="E135" s="3" t="s">
        <v>83</v>
      </c>
      <c r="F135" s="3" t="s">
        <v>84</v>
      </c>
      <c r="G135" s="2">
        <v>43100</v>
      </c>
      <c r="H135" s="3" t="s">
        <v>40</v>
      </c>
      <c r="I135" s="3" t="s">
        <v>40</v>
      </c>
      <c r="J135" s="3">
        <v>0</v>
      </c>
      <c r="K135" s="3" t="s">
        <v>40</v>
      </c>
      <c r="L135" s="2">
        <v>43465</v>
      </c>
      <c r="M135" s="2">
        <v>43430</v>
      </c>
      <c r="O135"/>
      <c r="P135"/>
      <c r="Q135"/>
      <c r="S135"/>
      <c r="T135"/>
      <c r="U135"/>
      <c r="V135"/>
      <c r="X135"/>
      <c r="Y135"/>
      <c r="Z135"/>
      <c r="AA135"/>
    </row>
    <row r="136" spans="1:27" ht="15" x14ac:dyDescent="0.25">
      <c r="A136" s="4"/>
      <c r="B136" s="4"/>
      <c r="C136" s="27">
        <v>24341740</v>
      </c>
      <c r="D136" s="4"/>
      <c r="E136" s="3"/>
      <c r="F136" s="3"/>
      <c r="G136" s="2"/>
      <c r="H136" s="3"/>
      <c r="I136" s="3"/>
      <c r="J136" s="3"/>
      <c r="K136" s="3"/>
      <c r="L136" s="2"/>
      <c r="M136" s="2"/>
      <c r="O136"/>
      <c r="P136"/>
      <c r="Q136"/>
      <c r="S136"/>
      <c r="T136"/>
      <c r="U136"/>
      <c r="V136"/>
      <c r="X136"/>
      <c r="Y136"/>
      <c r="Z136"/>
      <c r="AA136"/>
    </row>
    <row r="137" spans="1:27" ht="15" customHeight="1" x14ac:dyDescent="0.25">
      <c r="A137" s="4">
        <v>25</v>
      </c>
      <c r="B137" s="4" t="s">
        <v>9</v>
      </c>
      <c r="C137" s="27" t="s">
        <v>36</v>
      </c>
      <c r="D137" s="4">
        <v>24841329</v>
      </c>
      <c r="E137" s="3" t="s">
        <v>85</v>
      </c>
      <c r="F137" s="3" t="s">
        <v>86</v>
      </c>
      <c r="G137" s="2">
        <v>43100</v>
      </c>
      <c r="H137" s="3" t="s">
        <v>40</v>
      </c>
      <c r="I137" s="3" t="s">
        <v>40</v>
      </c>
      <c r="J137" s="3">
        <v>0</v>
      </c>
      <c r="K137" s="3" t="s">
        <v>40</v>
      </c>
      <c r="L137" s="2">
        <v>43465</v>
      </c>
      <c r="M137" s="2">
        <v>43213</v>
      </c>
      <c r="O137"/>
      <c r="P137"/>
      <c r="Q137"/>
      <c r="S137"/>
      <c r="T137"/>
      <c r="U137"/>
      <c r="V137"/>
      <c r="X137"/>
      <c r="Y137"/>
      <c r="Z137"/>
      <c r="AA137"/>
    </row>
    <row r="138" spans="1:27" ht="15" x14ac:dyDescent="0.25">
      <c r="A138" s="4"/>
      <c r="B138" s="4"/>
      <c r="C138" s="27">
        <v>24841329</v>
      </c>
      <c r="D138" s="4"/>
      <c r="E138" s="3"/>
      <c r="F138" s="3"/>
      <c r="G138" s="2"/>
      <c r="H138" s="3"/>
      <c r="I138" s="3"/>
      <c r="J138" s="3"/>
      <c r="K138" s="3"/>
      <c r="L138" s="2"/>
      <c r="M138" s="2"/>
      <c r="O138"/>
      <c r="P138"/>
      <c r="Q138"/>
      <c r="S138"/>
      <c r="T138"/>
      <c r="U138"/>
      <c r="V138"/>
      <c r="X138"/>
      <c r="Y138"/>
      <c r="Z138"/>
      <c r="AA138"/>
    </row>
    <row r="139" spans="1:27" ht="15" customHeight="1" x14ac:dyDescent="0.25">
      <c r="A139" s="4">
        <v>26</v>
      </c>
      <c r="B139" s="4" t="s">
        <v>9</v>
      </c>
      <c r="C139" s="27" t="s">
        <v>36</v>
      </c>
      <c r="D139" s="4">
        <v>24841328</v>
      </c>
      <c r="E139" s="3" t="s">
        <v>87</v>
      </c>
      <c r="F139" s="3" t="s">
        <v>88</v>
      </c>
      <c r="G139" s="2">
        <v>43100</v>
      </c>
      <c r="H139" s="3" t="s">
        <v>40</v>
      </c>
      <c r="I139" s="3" t="s">
        <v>40</v>
      </c>
      <c r="J139" s="3">
        <v>0</v>
      </c>
      <c r="K139" s="3" t="s">
        <v>40</v>
      </c>
      <c r="L139" s="2">
        <v>43465</v>
      </c>
      <c r="M139" s="2">
        <v>43430</v>
      </c>
      <c r="O139"/>
      <c r="P139"/>
      <c r="Q139"/>
      <c r="S139"/>
      <c r="T139"/>
      <c r="U139"/>
      <c r="V139"/>
      <c r="X139"/>
      <c r="Y139"/>
      <c r="Z139"/>
      <c r="AA139"/>
    </row>
    <row r="140" spans="1:27" ht="15" x14ac:dyDescent="0.25">
      <c r="A140" s="4"/>
      <c r="B140" s="4"/>
      <c r="C140" s="27">
        <v>24841328</v>
      </c>
      <c r="D140" s="4"/>
      <c r="E140" s="3"/>
      <c r="F140" s="3"/>
      <c r="G140" s="2"/>
      <c r="H140" s="3"/>
      <c r="I140" s="3"/>
      <c r="J140" s="3"/>
      <c r="K140" s="3"/>
      <c r="L140" s="2"/>
      <c r="M140" s="2"/>
      <c r="O140"/>
      <c r="P140"/>
      <c r="Q140"/>
      <c r="S140"/>
      <c r="T140"/>
      <c r="U140"/>
      <c r="V140"/>
      <c r="X140"/>
      <c r="Y140"/>
      <c r="Z140"/>
      <c r="AA140"/>
    </row>
    <row r="141" spans="1:27" ht="15" customHeight="1" x14ac:dyDescent="0.25">
      <c r="A141" s="4">
        <v>27</v>
      </c>
      <c r="B141" s="4" t="s">
        <v>9</v>
      </c>
      <c r="C141" s="27" t="s">
        <v>36</v>
      </c>
      <c r="D141" s="4">
        <v>24841348</v>
      </c>
      <c r="E141" s="3" t="s">
        <v>89</v>
      </c>
      <c r="F141" s="3" t="s">
        <v>90</v>
      </c>
      <c r="G141" s="2">
        <v>43100</v>
      </c>
      <c r="H141" s="3" t="s">
        <v>40</v>
      </c>
      <c r="I141" s="3" t="s">
        <v>40</v>
      </c>
      <c r="J141" s="3">
        <v>0</v>
      </c>
      <c r="K141" s="3" t="s">
        <v>40</v>
      </c>
      <c r="L141" s="2">
        <v>43465</v>
      </c>
      <c r="M141" s="2">
        <v>43430</v>
      </c>
      <c r="O141"/>
      <c r="P141"/>
      <c r="Q141"/>
      <c r="S141"/>
      <c r="T141"/>
      <c r="U141"/>
      <c r="V141"/>
      <c r="X141"/>
      <c r="Y141"/>
      <c r="Z141"/>
      <c r="AA141"/>
    </row>
    <row r="142" spans="1:27" ht="15" x14ac:dyDescent="0.25">
      <c r="A142" s="4"/>
      <c r="B142" s="4"/>
      <c r="C142" s="27">
        <v>24841348</v>
      </c>
      <c r="D142" s="4"/>
      <c r="E142" s="3"/>
      <c r="F142" s="3"/>
      <c r="G142" s="2"/>
      <c r="H142" s="3"/>
      <c r="I142" s="3"/>
      <c r="J142" s="3"/>
      <c r="K142" s="3"/>
      <c r="L142" s="2"/>
      <c r="M142" s="2"/>
      <c r="O142"/>
      <c r="P142"/>
      <c r="Q142"/>
      <c r="S142"/>
      <c r="T142"/>
      <c r="U142"/>
      <c r="V142"/>
      <c r="X142"/>
      <c r="Y142"/>
      <c r="Z142"/>
      <c r="AA142"/>
    </row>
    <row r="143" spans="1:27" ht="15" customHeight="1" x14ac:dyDescent="0.25">
      <c r="A143" s="4">
        <v>28</v>
      </c>
      <c r="B143" s="4" t="s">
        <v>9</v>
      </c>
      <c r="C143" s="27" t="s">
        <v>36</v>
      </c>
      <c r="D143" s="4">
        <v>24841338</v>
      </c>
      <c r="E143" s="3" t="s">
        <v>91</v>
      </c>
      <c r="F143" s="3" t="s">
        <v>92</v>
      </c>
      <c r="G143" s="2">
        <v>43100</v>
      </c>
      <c r="H143" s="3" t="s">
        <v>40</v>
      </c>
      <c r="I143" s="3" t="s">
        <v>40</v>
      </c>
      <c r="J143" s="3">
        <v>0</v>
      </c>
      <c r="K143" s="3" t="s">
        <v>40</v>
      </c>
      <c r="L143" s="2">
        <v>43465</v>
      </c>
      <c r="M143" s="2">
        <v>43430</v>
      </c>
      <c r="O143"/>
      <c r="P143"/>
      <c r="Q143"/>
      <c r="S143"/>
      <c r="T143"/>
      <c r="U143"/>
      <c r="V143"/>
      <c r="X143"/>
      <c r="Y143"/>
      <c r="Z143"/>
      <c r="AA143"/>
    </row>
    <row r="144" spans="1:27" ht="15" x14ac:dyDescent="0.25">
      <c r="A144" s="4"/>
      <c r="B144" s="4"/>
      <c r="C144" s="27">
        <v>24841338</v>
      </c>
      <c r="D144" s="4"/>
      <c r="E144" s="3"/>
      <c r="F144" s="3"/>
      <c r="G144" s="2"/>
      <c r="H144" s="3"/>
      <c r="I144" s="3"/>
      <c r="J144" s="3"/>
      <c r="K144" s="3"/>
      <c r="L144" s="2"/>
      <c r="M144" s="2"/>
      <c r="O144"/>
      <c r="P144"/>
      <c r="Q144"/>
      <c r="S144"/>
      <c r="T144"/>
      <c r="U144"/>
      <c r="V144"/>
      <c r="X144"/>
      <c r="Y144"/>
      <c r="Z144"/>
      <c r="AA144"/>
    </row>
    <row r="145" spans="1:27" ht="15" customHeight="1" x14ac:dyDescent="0.25">
      <c r="A145" s="4">
        <v>29</v>
      </c>
      <c r="B145" s="4" t="s">
        <v>9</v>
      </c>
      <c r="C145" s="27" t="s">
        <v>36</v>
      </c>
      <c r="D145" s="4">
        <v>24841339</v>
      </c>
      <c r="E145" s="3" t="s">
        <v>93</v>
      </c>
      <c r="F145" s="3" t="s">
        <v>93</v>
      </c>
      <c r="G145" s="2">
        <v>43100</v>
      </c>
      <c r="H145" s="3" t="s">
        <v>40</v>
      </c>
      <c r="I145" s="3" t="s">
        <v>40</v>
      </c>
      <c r="J145" s="3">
        <v>0</v>
      </c>
      <c r="K145" s="3" t="s">
        <v>40</v>
      </c>
      <c r="L145" s="2">
        <v>43465</v>
      </c>
      <c r="M145" s="2">
        <v>43213</v>
      </c>
      <c r="O145"/>
      <c r="P145"/>
      <c r="Q145"/>
      <c r="S145"/>
      <c r="T145"/>
      <c r="U145"/>
      <c r="V145"/>
      <c r="X145"/>
      <c r="Y145"/>
      <c r="Z145"/>
      <c r="AA145"/>
    </row>
    <row r="146" spans="1:27" ht="15" x14ac:dyDescent="0.25">
      <c r="A146" s="4"/>
      <c r="B146" s="4"/>
      <c r="C146" s="27">
        <v>24841339</v>
      </c>
      <c r="D146" s="4"/>
      <c r="E146" s="3"/>
      <c r="F146" s="3"/>
      <c r="G146" s="2"/>
      <c r="H146" s="3"/>
      <c r="I146" s="3"/>
      <c r="J146" s="3"/>
      <c r="K146" s="3"/>
      <c r="L146" s="2"/>
      <c r="M146" s="2"/>
      <c r="O146"/>
      <c r="P146"/>
      <c r="Q146"/>
      <c r="S146"/>
      <c r="T146"/>
      <c r="U146"/>
      <c r="V146"/>
      <c r="X146"/>
      <c r="Y146"/>
      <c r="Z146"/>
      <c r="AA146"/>
    </row>
    <row r="147" spans="1:27" ht="15" customHeight="1" x14ac:dyDescent="0.25">
      <c r="A147" s="4">
        <v>30</v>
      </c>
      <c r="B147" s="4" t="s">
        <v>9</v>
      </c>
      <c r="C147" s="27" t="s">
        <v>36</v>
      </c>
      <c r="D147" s="4">
        <v>24841349</v>
      </c>
      <c r="E147" s="3" t="s">
        <v>94</v>
      </c>
      <c r="F147" s="3" t="s">
        <v>95</v>
      </c>
      <c r="G147" s="2">
        <v>43100</v>
      </c>
      <c r="H147" s="3" t="s">
        <v>40</v>
      </c>
      <c r="I147" s="3" t="s">
        <v>40</v>
      </c>
      <c r="J147" s="3">
        <v>0</v>
      </c>
      <c r="K147" s="3" t="s">
        <v>40</v>
      </c>
      <c r="L147" s="2">
        <v>43465</v>
      </c>
      <c r="M147" s="2">
        <v>43430</v>
      </c>
      <c r="O147"/>
      <c r="P147"/>
      <c r="Q147"/>
      <c r="S147"/>
      <c r="T147"/>
      <c r="U147"/>
      <c r="V147"/>
      <c r="X147"/>
      <c r="Y147"/>
      <c r="Z147"/>
      <c r="AA147"/>
    </row>
    <row r="148" spans="1:27" ht="15" x14ac:dyDescent="0.25">
      <c r="A148" s="4"/>
      <c r="B148" s="4"/>
      <c r="C148" s="27">
        <v>24841349</v>
      </c>
      <c r="D148" s="4"/>
      <c r="E148" s="3"/>
      <c r="F148" s="3"/>
      <c r="G148" s="2"/>
      <c r="H148" s="3"/>
      <c r="I148" s="3"/>
      <c r="J148" s="3"/>
      <c r="K148" s="3"/>
      <c r="L148" s="2"/>
      <c r="M148" s="2"/>
      <c r="O148"/>
      <c r="P148"/>
      <c r="Q148"/>
      <c r="S148"/>
      <c r="T148"/>
      <c r="U148"/>
      <c r="V148"/>
      <c r="X148"/>
      <c r="Y148"/>
      <c r="Z148"/>
      <c r="AA148"/>
    </row>
    <row r="149" spans="1:27" ht="15" customHeight="1" x14ac:dyDescent="0.25">
      <c r="A149" s="4">
        <v>31</v>
      </c>
      <c r="B149" s="4" t="s">
        <v>9</v>
      </c>
      <c r="C149" s="27" t="s">
        <v>36</v>
      </c>
      <c r="D149" s="4">
        <v>24841333</v>
      </c>
      <c r="E149" s="3" t="s">
        <v>96</v>
      </c>
      <c r="F149" s="3" t="s">
        <v>97</v>
      </c>
      <c r="G149" s="2">
        <v>43100</v>
      </c>
      <c r="H149" s="3" t="s">
        <v>40</v>
      </c>
      <c r="I149" s="3" t="s">
        <v>40</v>
      </c>
      <c r="J149" s="3">
        <v>0</v>
      </c>
      <c r="K149" s="3" t="s">
        <v>40</v>
      </c>
      <c r="L149" s="2">
        <v>43465</v>
      </c>
      <c r="M149" s="2">
        <v>43430</v>
      </c>
      <c r="O149"/>
      <c r="P149"/>
      <c r="Q149"/>
      <c r="S149"/>
      <c r="T149"/>
      <c r="U149"/>
      <c r="V149"/>
      <c r="X149"/>
      <c r="Y149"/>
      <c r="Z149"/>
      <c r="AA149"/>
    </row>
    <row r="150" spans="1:27" ht="15" x14ac:dyDescent="0.25">
      <c r="A150" s="4"/>
      <c r="B150" s="4"/>
      <c r="C150" s="27">
        <v>24841333</v>
      </c>
      <c r="D150" s="4"/>
      <c r="E150" s="3"/>
      <c r="F150" s="3"/>
      <c r="G150" s="2"/>
      <c r="H150" s="3"/>
      <c r="I150" s="3"/>
      <c r="J150" s="3"/>
      <c r="K150" s="3"/>
      <c r="L150" s="2"/>
      <c r="M150" s="2"/>
      <c r="O150"/>
      <c r="P150"/>
      <c r="Q150"/>
      <c r="S150"/>
      <c r="T150"/>
      <c r="U150"/>
      <c r="V150"/>
      <c r="X150"/>
      <c r="Y150"/>
      <c r="Z150"/>
      <c r="AA150"/>
    </row>
    <row r="151" spans="1:27" ht="15" customHeight="1" x14ac:dyDescent="0.25">
      <c r="A151" s="4">
        <v>32</v>
      </c>
      <c r="B151" s="4" t="s">
        <v>9</v>
      </c>
      <c r="C151" s="27" t="s">
        <v>36</v>
      </c>
      <c r="D151" s="4">
        <v>24841341</v>
      </c>
      <c r="E151" s="3" t="s">
        <v>98</v>
      </c>
      <c r="F151" s="3" t="s">
        <v>99</v>
      </c>
      <c r="G151" s="2">
        <v>43100</v>
      </c>
      <c r="H151" s="3" t="s">
        <v>40</v>
      </c>
      <c r="I151" s="3" t="s">
        <v>40</v>
      </c>
      <c r="J151" s="3">
        <v>0</v>
      </c>
      <c r="K151" s="3" t="s">
        <v>40</v>
      </c>
      <c r="L151" s="2">
        <v>43465</v>
      </c>
      <c r="M151" s="2">
        <v>43430</v>
      </c>
      <c r="O151"/>
      <c r="P151"/>
      <c r="Q151"/>
      <c r="S151"/>
      <c r="T151"/>
      <c r="U151"/>
      <c r="V151"/>
      <c r="X151"/>
      <c r="Y151"/>
      <c r="Z151"/>
      <c r="AA151"/>
    </row>
    <row r="152" spans="1:27" ht="15" x14ac:dyDescent="0.25">
      <c r="A152" s="4"/>
      <c r="B152" s="4"/>
      <c r="C152" s="27">
        <v>24841341</v>
      </c>
      <c r="D152" s="4"/>
      <c r="E152" s="3"/>
      <c r="F152" s="3"/>
      <c r="G152" s="2"/>
      <c r="H152" s="3"/>
      <c r="I152" s="3"/>
      <c r="J152" s="3"/>
      <c r="K152" s="3"/>
      <c r="L152" s="2"/>
      <c r="M152" s="2"/>
      <c r="O152"/>
      <c r="P152"/>
      <c r="Q152"/>
      <c r="S152"/>
      <c r="T152"/>
      <c r="U152"/>
      <c r="V152"/>
      <c r="X152"/>
      <c r="Y152"/>
      <c r="Z152"/>
      <c r="AA152"/>
    </row>
    <row r="153" spans="1:27" ht="15" customHeight="1" x14ac:dyDescent="0.25">
      <c r="A153" s="4">
        <v>33</v>
      </c>
      <c r="B153" s="4" t="s">
        <v>9</v>
      </c>
      <c r="C153" s="27" t="s">
        <v>36</v>
      </c>
      <c r="D153" s="4">
        <v>24841332</v>
      </c>
      <c r="E153" s="3" t="s">
        <v>100</v>
      </c>
      <c r="F153" s="3" t="s">
        <v>100</v>
      </c>
      <c r="G153" s="2">
        <v>43100</v>
      </c>
      <c r="H153" s="3" t="s">
        <v>40</v>
      </c>
      <c r="I153" s="3" t="s">
        <v>40</v>
      </c>
      <c r="J153" s="3">
        <v>0</v>
      </c>
      <c r="K153" s="3" t="s">
        <v>40</v>
      </c>
      <c r="L153" s="2">
        <v>43465</v>
      </c>
      <c r="M153" s="2">
        <v>43399</v>
      </c>
      <c r="O153"/>
      <c r="P153"/>
      <c r="Q153"/>
      <c r="S153"/>
      <c r="T153"/>
      <c r="U153"/>
      <c r="V153"/>
      <c r="X153"/>
      <c r="Y153"/>
      <c r="Z153"/>
      <c r="AA153"/>
    </row>
    <row r="154" spans="1:27" ht="15" x14ac:dyDescent="0.25">
      <c r="A154" s="4"/>
      <c r="B154" s="4"/>
      <c r="C154" s="27">
        <v>24841332</v>
      </c>
      <c r="D154" s="4"/>
      <c r="E154" s="3"/>
      <c r="F154" s="3"/>
      <c r="G154" s="2"/>
      <c r="H154" s="3"/>
      <c r="I154" s="3"/>
      <c r="J154" s="3"/>
      <c r="K154" s="3"/>
      <c r="L154" s="2"/>
      <c r="M154" s="2"/>
      <c r="O154"/>
      <c r="P154"/>
      <c r="Q154"/>
      <c r="S154"/>
      <c r="T154"/>
      <c r="U154"/>
      <c r="V154"/>
      <c r="X154"/>
      <c r="Y154"/>
      <c r="Z154"/>
      <c r="AA154"/>
    </row>
    <row r="155" spans="1:27" ht="15" customHeight="1" x14ac:dyDescent="0.25">
      <c r="A155" s="4">
        <v>34</v>
      </c>
      <c r="B155" s="4" t="s">
        <v>9</v>
      </c>
      <c r="C155" s="27" t="s">
        <v>36</v>
      </c>
      <c r="D155" s="4">
        <v>24841335</v>
      </c>
      <c r="E155" s="3" t="s">
        <v>101</v>
      </c>
      <c r="F155" s="3" t="s">
        <v>101</v>
      </c>
      <c r="G155" s="2">
        <v>42735</v>
      </c>
      <c r="H155" s="3" t="s">
        <v>40</v>
      </c>
      <c r="I155" s="3" t="s">
        <v>40</v>
      </c>
      <c r="J155" s="3">
        <v>0</v>
      </c>
      <c r="K155" s="3" t="s">
        <v>40</v>
      </c>
      <c r="L155" s="2">
        <v>43100</v>
      </c>
      <c r="M155" s="2">
        <v>42850</v>
      </c>
      <c r="O155"/>
      <c r="P155"/>
      <c r="Q155"/>
      <c r="S155"/>
      <c r="T155"/>
      <c r="U155"/>
      <c r="V155"/>
      <c r="X155"/>
      <c r="Y155"/>
      <c r="Z155"/>
      <c r="AA155"/>
    </row>
    <row r="156" spans="1:27" ht="15" x14ac:dyDescent="0.25">
      <c r="A156" s="4"/>
      <c r="B156" s="4"/>
      <c r="C156" s="27">
        <v>24841335</v>
      </c>
      <c r="D156" s="4"/>
      <c r="E156" s="3"/>
      <c r="F156" s="3"/>
      <c r="G156" s="2"/>
      <c r="H156" s="3"/>
      <c r="I156" s="3"/>
      <c r="J156" s="3"/>
      <c r="K156" s="3"/>
      <c r="L156" s="2"/>
      <c r="M156" s="2"/>
      <c r="O156"/>
      <c r="P156"/>
      <c r="Q156"/>
      <c r="S156"/>
      <c r="T156"/>
      <c r="U156"/>
      <c r="V156"/>
      <c r="X156"/>
      <c r="Y156"/>
      <c r="Z156"/>
      <c r="AA156"/>
    </row>
    <row r="157" spans="1:27" ht="15" customHeight="1" x14ac:dyDescent="0.25">
      <c r="A157" s="4">
        <v>35</v>
      </c>
      <c r="B157" s="4" t="s">
        <v>9</v>
      </c>
      <c r="C157" s="27" t="s">
        <v>36</v>
      </c>
      <c r="D157" s="4">
        <v>24841343</v>
      </c>
      <c r="E157" s="3" t="s">
        <v>102</v>
      </c>
      <c r="F157" s="3" t="s">
        <v>102</v>
      </c>
      <c r="G157" s="2">
        <v>43100</v>
      </c>
      <c r="H157" s="3" t="s">
        <v>40</v>
      </c>
      <c r="I157" s="3" t="s">
        <v>40</v>
      </c>
      <c r="J157" s="3">
        <v>0</v>
      </c>
      <c r="K157" s="3" t="s">
        <v>40</v>
      </c>
      <c r="L157" s="2">
        <v>43465</v>
      </c>
      <c r="M157" s="2">
        <v>43399</v>
      </c>
      <c r="O157"/>
      <c r="P157"/>
      <c r="Q157"/>
      <c r="S157"/>
      <c r="T157"/>
      <c r="U157"/>
      <c r="V157"/>
      <c r="X157"/>
      <c r="Y157"/>
      <c r="Z157"/>
      <c r="AA157"/>
    </row>
    <row r="158" spans="1:27" ht="15" x14ac:dyDescent="0.25">
      <c r="A158" s="4"/>
      <c r="B158" s="4"/>
      <c r="C158" s="27">
        <v>24841343</v>
      </c>
      <c r="D158" s="4"/>
      <c r="E158" s="3"/>
      <c r="F158" s="3"/>
      <c r="G158" s="2"/>
      <c r="H158" s="3"/>
      <c r="I158" s="3"/>
      <c r="J158" s="3"/>
      <c r="K158" s="3"/>
      <c r="L158" s="2"/>
      <c r="M158" s="2"/>
      <c r="O158"/>
      <c r="P158"/>
      <c r="Q158"/>
      <c r="S158"/>
      <c r="T158"/>
      <c r="U158"/>
      <c r="V158"/>
      <c r="X158"/>
      <c r="Y158"/>
      <c r="Z158"/>
      <c r="AA158"/>
    </row>
    <row r="159" spans="1:27" ht="15" customHeight="1" x14ac:dyDescent="0.25">
      <c r="A159" s="4">
        <v>36</v>
      </c>
      <c r="B159" s="4" t="s">
        <v>9</v>
      </c>
      <c r="C159" s="27" t="s">
        <v>36</v>
      </c>
      <c r="D159" s="4">
        <v>24841344</v>
      </c>
      <c r="E159" s="3" t="s">
        <v>103</v>
      </c>
      <c r="F159" s="3" t="s">
        <v>104</v>
      </c>
      <c r="G159" s="2">
        <v>43100</v>
      </c>
      <c r="H159" s="3" t="s">
        <v>40</v>
      </c>
      <c r="I159" s="3" t="s">
        <v>40</v>
      </c>
      <c r="J159" s="3">
        <v>0</v>
      </c>
      <c r="K159" s="3" t="s">
        <v>40</v>
      </c>
      <c r="L159" s="2">
        <v>43465</v>
      </c>
      <c r="M159" s="2">
        <v>43213</v>
      </c>
      <c r="O159"/>
      <c r="P159"/>
      <c r="Q159"/>
      <c r="S159"/>
      <c r="T159"/>
      <c r="U159"/>
      <c r="V159"/>
      <c r="X159"/>
      <c r="Y159"/>
      <c r="Z159"/>
      <c r="AA159"/>
    </row>
    <row r="160" spans="1:27" ht="15" x14ac:dyDescent="0.25">
      <c r="A160" s="4"/>
      <c r="B160" s="4"/>
      <c r="C160" s="27">
        <v>24841344</v>
      </c>
      <c r="D160" s="4"/>
      <c r="E160" s="3"/>
      <c r="F160" s="3"/>
      <c r="G160" s="2"/>
      <c r="H160" s="3"/>
      <c r="I160" s="3"/>
      <c r="J160" s="3"/>
      <c r="K160" s="3"/>
      <c r="L160" s="2"/>
      <c r="M160" s="2"/>
      <c r="O160"/>
      <c r="P160"/>
      <c r="Q160"/>
      <c r="S160"/>
      <c r="T160"/>
      <c r="U160"/>
      <c r="V160"/>
      <c r="X160"/>
      <c r="Y160"/>
      <c r="Z160"/>
      <c r="AA160"/>
    </row>
    <row r="161" spans="1:27" ht="15" customHeight="1" x14ac:dyDescent="0.25">
      <c r="A161" s="4">
        <v>37</v>
      </c>
      <c r="B161" s="4" t="s">
        <v>9</v>
      </c>
      <c r="C161" s="27" t="s">
        <v>36</v>
      </c>
      <c r="D161" s="4">
        <v>24841330</v>
      </c>
      <c r="E161" s="3" t="s">
        <v>105</v>
      </c>
      <c r="F161" s="3" t="s">
        <v>106</v>
      </c>
      <c r="G161" s="2">
        <v>43100</v>
      </c>
      <c r="H161" s="3" t="s">
        <v>40</v>
      </c>
      <c r="I161" s="3" t="s">
        <v>40</v>
      </c>
      <c r="J161" s="3">
        <v>0</v>
      </c>
      <c r="K161" s="3" t="s">
        <v>40</v>
      </c>
      <c r="L161" s="2">
        <v>43465</v>
      </c>
      <c r="M161" s="2">
        <v>43399</v>
      </c>
      <c r="O161"/>
      <c r="P161"/>
      <c r="Q161"/>
      <c r="S161"/>
      <c r="T161"/>
      <c r="U161"/>
      <c r="V161"/>
      <c r="X161"/>
      <c r="Y161"/>
      <c r="Z161"/>
      <c r="AA161"/>
    </row>
    <row r="162" spans="1:27" ht="15" x14ac:dyDescent="0.25">
      <c r="A162" s="4"/>
      <c r="B162" s="4"/>
      <c r="C162" s="27">
        <v>24841330</v>
      </c>
      <c r="D162" s="4"/>
      <c r="E162" s="3"/>
      <c r="F162" s="3"/>
      <c r="G162" s="2"/>
      <c r="H162" s="3"/>
      <c r="I162" s="3"/>
      <c r="J162" s="3"/>
      <c r="K162" s="3"/>
      <c r="L162" s="2"/>
      <c r="M162" s="2"/>
      <c r="O162"/>
      <c r="P162"/>
      <c r="Q162"/>
      <c r="S162"/>
      <c r="T162"/>
      <c r="U162"/>
      <c r="V162"/>
      <c r="X162"/>
      <c r="Y162"/>
      <c r="Z162"/>
      <c r="AA162"/>
    </row>
    <row r="163" spans="1:27" ht="15" customHeight="1" x14ac:dyDescent="0.25">
      <c r="A163" s="4">
        <v>38</v>
      </c>
      <c r="B163" s="4" t="s">
        <v>9</v>
      </c>
      <c r="C163" s="27" t="s">
        <v>36</v>
      </c>
      <c r="D163" s="4">
        <v>24841331</v>
      </c>
      <c r="E163" s="3" t="s">
        <v>107</v>
      </c>
      <c r="F163" s="3" t="s">
        <v>108</v>
      </c>
      <c r="G163" s="2">
        <v>42735</v>
      </c>
      <c r="H163" s="3" t="s">
        <v>40</v>
      </c>
      <c r="I163" s="3" t="s">
        <v>40</v>
      </c>
      <c r="J163" s="3">
        <v>0</v>
      </c>
      <c r="K163" s="3" t="s">
        <v>40</v>
      </c>
      <c r="L163" s="2">
        <v>43100</v>
      </c>
      <c r="M163" s="2">
        <v>42850</v>
      </c>
      <c r="O163"/>
      <c r="P163"/>
      <c r="Q163"/>
      <c r="S163"/>
      <c r="T163"/>
      <c r="U163"/>
      <c r="V163"/>
      <c r="X163"/>
      <c r="Y163"/>
      <c r="Z163"/>
      <c r="AA163"/>
    </row>
    <row r="164" spans="1:27" ht="15" x14ac:dyDescent="0.25">
      <c r="A164" s="4"/>
      <c r="B164" s="4"/>
      <c r="C164" s="27">
        <v>24841331</v>
      </c>
      <c r="D164" s="4"/>
      <c r="E164" s="3"/>
      <c r="F164" s="3"/>
      <c r="G164" s="2"/>
      <c r="H164" s="3"/>
      <c r="I164" s="3"/>
      <c r="J164" s="3"/>
      <c r="K164" s="3"/>
      <c r="L164" s="2"/>
      <c r="M164" s="2"/>
      <c r="O164"/>
      <c r="P164"/>
      <c r="Q164"/>
      <c r="S164"/>
      <c r="T164"/>
      <c r="U164"/>
      <c r="V164"/>
      <c r="X164"/>
      <c r="Y164"/>
      <c r="Z164"/>
      <c r="AA164"/>
    </row>
    <row r="165" spans="1:27" ht="15" customHeight="1" x14ac:dyDescent="0.25">
      <c r="A165" s="4">
        <v>39</v>
      </c>
      <c r="B165" s="4" t="s">
        <v>9</v>
      </c>
      <c r="C165" s="27" t="s">
        <v>36</v>
      </c>
      <c r="D165" s="4">
        <v>24841334</v>
      </c>
      <c r="E165" s="3" t="s">
        <v>109</v>
      </c>
      <c r="F165" s="3" t="s">
        <v>110</v>
      </c>
      <c r="G165" s="2">
        <v>43100</v>
      </c>
      <c r="H165" s="3" t="s">
        <v>40</v>
      </c>
      <c r="I165" s="3" t="s">
        <v>40</v>
      </c>
      <c r="J165" s="3">
        <v>0</v>
      </c>
      <c r="K165" s="3" t="s">
        <v>40</v>
      </c>
      <c r="L165" s="2">
        <v>43465</v>
      </c>
      <c r="M165" s="2">
        <v>43430</v>
      </c>
      <c r="O165"/>
      <c r="P165"/>
      <c r="Q165"/>
      <c r="S165"/>
      <c r="T165"/>
      <c r="U165"/>
      <c r="V165"/>
      <c r="X165"/>
      <c r="Y165"/>
      <c r="Z165"/>
      <c r="AA165"/>
    </row>
    <row r="166" spans="1:27" ht="15" x14ac:dyDescent="0.25">
      <c r="A166" s="4"/>
      <c r="B166" s="4"/>
      <c r="C166" s="27">
        <v>24841334</v>
      </c>
      <c r="D166" s="4"/>
      <c r="E166" s="3"/>
      <c r="F166" s="3"/>
      <c r="G166" s="2"/>
      <c r="H166" s="3"/>
      <c r="I166" s="3"/>
      <c r="J166" s="3"/>
      <c r="K166" s="3"/>
      <c r="L166" s="2"/>
      <c r="M166" s="2"/>
      <c r="O166"/>
      <c r="P166"/>
      <c r="Q166"/>
      <c r="S166"/>
      <c r="T166"/>
      <c r="U166"/>
      <c r="V166"/>
      <c r="X166"/>
      <c r="Y166"/>
      <c r="Z166"/>
      <c r="AA166"/>
    </row>
    <row r="167" spans="1:27" ht="15" customHeight="1" x14ac:dyDescent="0.25">
      <c r="A167" s="4">
        <v>40</v>
      </c>
      <c r="B167" s="4" t="s">
        <v>9</v>
      </c>
      <c r="C167" s="27" t="s">
        <v>36</v>
      </c>
      <c r="D167" s="4">
        <v>24841325</v>
      </c>
      <c r="E167" s="3" t="s">
        <v>111</v>
      </c>
      <c r="F167" s="3" t="s">
        <v>112</v>
      </c>
      <c r="G167" s="2">
        <v>43100</v>
      </c>
      <c r="H167" s="3" t="s">
        <v>40</v>
      </c>
      <c r="I167" s="3" t="s">
        <v>40</v>
      </c>
      <c r="J167" s="3">
        <v>0</v>
      </c>
      <c r="K167" s="3" t="s">
        <v>40</v>
      </c>
      <c r="L167" s="2">
        <v>43465</v>
      </c>
      <c r="M167" s="2">
        <v>43430</v>
      </c>
      <c r="O167"/>
      <c r="P167"/>
      <c r="Q167"/>
      <c r="S167"/>
      <c r="T167"/>
      <c r="U167"/>
      <c r="V167"/>
      <c r="X167"/>
      <c r="Y167"/>
      <c r="Z167"/>
      <c r="AA167"/>
    </row>
    <row r="168" spans="1:27" ht="15" x14ac:dyDescent="0.25">
      <c r="A168" s="4"/>
      <c r="B168" s="4"/>
      <c r="C168" s="27">
        <v>24841325</v>
      </c>
      <c r="D168" s="4"/>
      <c r="E168" s="3"/>
      <c r="F168" s="3"/>
      <c r="G168" s="2"/>
      <c r="H168" s="3"/>
      <c r="I168" s="3"/>
      <c r="J168" s="3"/>
      <c r="K168" s="3"/>
      <c r="L168" s="2"/>
      <c r="M168" s="2"/>
      <c r="O168"/>
      <c r="P168"/>
      <c r="Q168"/>
      <c r="S168"/>
      <c r="T168"/>
      <c r="U168"/>
      <c r="V168"/>
      <c r="X168"/>
      <c r="Y168"/>
      <c r="Z168"/>
      <c r="AA168"/>
    </row>
    <row r="169" spans="1:27" ht="15" customHeight="1" x14ac:dyDescent="0.25">
      <c r="A169" s="4">
        <v>41</v>
      </c>
      <c r="B169" s="4" t="s">
        <v>9</v>
      </c>
      <c r="C169" s="27" t="s">
        <v>36</v>
      </c>
      <c r="D169" s="4">
        <v>24841336</v>
      </c>
      <c r="E169" s="3" t="s">
        <v>113</v>
      </c>
      <c r="F169" s="3" t="s">
        <v>114</v>
      </c>
      <c r="G169" s="2">
        <v>43100</v>
      </c>
      <c r="H169" s="3" t="s">
        <v>40</v>
      </c>
      <c r="I169" s="3" t="s">
        <v>40</v>
      </c>
      <c r="J169" s="3">
        <v>0</v>
      </c>
      <c r="K169" s="3" t="s">
        <v>40</v>
      </c>
      <c r="L169" s="2">
        <v>43465</v>
      </c>
      <c r="M169" s="2">
        <v>43399</v>
      </c>
      <c r="O169"/>
      <c r="P169"/>
      <c r="Q169"/>
      <c r="S169"/>
      <c r="T169"/>
      <c r="U169"/>
      <c r="V169"/>
      <c r="X169"/>
      <c r="Y169"/>
      <c r="Z169"/>
      <c r="AA169"/>
    </row>
    <row r="170" spans="1:27" ht="15" x14ac:dyDescent="0.25">
      <c r="A170" s="4"/>
      <c r="B170" s="4"/>
      <c r="C170" s="27">
        <v>24841336</v>
      </c>
      <c r="D170" s="4"/>
      <c r="E170" s="3"/>
      <c r="F170" s="3"/>
      <c r="G170" s="2"/>
      <c r="H170" s="3"/>
      <c r="I170" s="3"/>
      <c r="J170" s="3"/>
      <c r="K170" s="3"/>
      <c r="L170" s="2"/>
      <c r="M170" s="2"/>
      <c r="O170"/>
      <c r="P170"/>
      <c r="Q170"/>
      <c r="S170"/>
      <c r="T170"/>
      <c r="U170"/>
      <c r="V170"/>
      <c r="X170"/>
      <c r="Y170"/>
      <c r="Z170"/>
      <c r="AA170"/>
    </row>
    <row r="171" spans="1:27" ht="15" customHeight="1" x14ac:dyDescent="0.25">
      <c r="A171" s="4">
        <v>42</v>
      </c>
      <c r="B171" s="4" t="s">
        <v>9</v>
      </c>
      <c r="C171" s="27" t="s">
        <v>36</v>
      </c>
      <c r="D171" s="4">
        <v>24841337</v>
      </c>
      <c r="E171" s="3" t="s">
        <v>115</v>
      </c>
      <c r="F171" s="3" t="s">
        <v>116</v>
      </c>
      <c r="G171" s="2">
        <v>42735</v>
      </c>
      <c r="H171" s="3" t="s">
        <v>40</v>
      </c>
      <c r="I171" s="3" t="s">
        <v>40</v>
      </c>
      <c r="J171" s="3">
        <v>0</v>
      </c>
      <c r="K171" s="3" t="s">
        <v>40</v>
      </c>
      <c r="L171" s="2">
        <v>43100</v>
      </c>
      <c r="M171" s="2">
        <v>42850</v>
      </c>
      <c r="O171"/>
      <c r="P171"/>
      <c r="Q171"/>
      <c r="S171"/>
      <c r="T171"/>
      <c r="U171"/>
      <c r="V171"/>
      <c r="X171"/>
      <c r="Y171"/>
      <c r="Z171"/>
      <c r="AA171"/>
    </row>
    <row r="172" spans="1:27" ht="15" x14ac:dyDescent="0.25">
      <c r="A172" s="4"/>
      <c r="B172" s="4"/>
      <c r="C172" s="27">
        <v>24841337</v>
      </c>
      <c r="D172" s="4"/>
      <c r="E172" s="3"/>
      <c r="F172" s="3"/>
      <c r="G172" s="2"/>
      <c r="H172" s="3"/>
      <c r="I172" s="3"/>
      <c r="J172" s="3"/>
      <c r="K172" s="3"/>
      <c r="L172" s="2"/>
      <c r="M172" s="2"/>
      <c r="O172"/>
      <c r="P172"/>
      <c r="Q172"/>
      <c r="S172"/>
      <c r="T172"/>
      <c r="U172"/>
      <c r="V172"/>
      <c r="X172"/>
      <c r="Y172"/>
      <c r="Z172"/>
      <c r="AA172"/>
    </row>
    <row r="173" spans="1:27" ht="15" customHeight="1" x14ac:dyDescent="0.25">
      <c r="A173" s="4">
        <v>43</v>
      </c>
      <c r="B173" s="4" t="s">
        <v>9</v>
      </c>
      <c r="C173" s="27" t="s">
        <v>36</v>
      </c>
      <c r="D173" s="4">
        <v>24841360</v>
      </c>
      <c r="E173" s="3" t="s">
        <v>117</v>
      </c>
      <c r="F173" s="3" t="s">
        <v>118</v>
      </c>
      <c r="G173" s="2">
        <v>43100</v>
      </c>
      <c r="H173" s="3" t="s">
        <v>40</v>
      </c>
      <c r="I173" s="3" t="s">
        <v>40</v>
      </c>
      <c r="J173" s="3">
        <v>0</v>
      </c>
      <c r="K173" s="3" t="s">
        <v>40</v>
      </c>
      <c r="L173" s="2">
        <v>43465</v>
      </c>
      <c r="M173" s="2">
        <v>43399</v>
      </c>
      <c r="O173"/>
      <c r="P173"/>
      <c r="Q173"/>
      <c r="S173"/>
      <c r="T173"/>
      <c r="U173"/>
      <c r="V173"/>
      <c r="X173"/>
      <c r="Y173"/>
      <c r="Z173"/>
      <c r="AA173"/>
    </row>
    <row r="174" spans="1:27" ht="15" x14ac:dyDescent="0.25">
      <c r="A174" s="4"/>
      <c r="B174" s="4"/>
      <c r="C174" s="27">
        <v>24841360</v>
      </c>
      <c r="D174" s="4"/>
      <c r="E174" s="3"/>
      <c r="F174" s="3"/>
      <c r="G174" s="2"/>
      <c r="H174" s="3"/>
      <c r="I174" s="3"/>
      <c r="J174" s="3"/>
      <c r="K174" s="3"/>
      <c r="L174" s="2"/>
      <c r="M174" s="2"/>
      <c r="O174"/>
      <c r="P174"/>
      <c r="Q174"/>
      <c r="S174"/>
      <c r="T174"/>
      <c r="U174"/>
      <c r="V174"/>
      <c r="X174"/>
      <c r="Y174"/>
      <c r="Z174"/>
      <c r="AA174"/>
    </row>
    <row r="175" spans="1:27" ht="15" customHeight="1" x14ac:dyDescent="0.25">
      <c r="A175" s="4">
        <v>44</v>
      </c>
      <c r="B175" s="4" t="s">
        <v>9</v>
      </c>
      <c r="C175" s="27" t="s">
        <v>36</v>
      </c>
      <c r="D175" s="4">
        <v>24841357</v>
      </c>
      <c r="E175" s="3" t="s">
        <v>119</v>
      </c>
      <c r="F175" s="3" t="s">
        <v>120</v>
      </c>
      <c r="G175" s="2">
        <v>43100</v>
      </c>
      <c r="H175" s="3" t="s">
        <v>40</v>
      </c>
      <c r="I175" s="3" t="s">
        <v>40</v>
      </c>
      <c r="J175" s="3">
        <v>0</v>
      </c>
      <c r="K175" s="3" t="s">
        <v>40</v>
      </c>
      <c r="L175" s="2">
        <v>43465</v>
      </c>
      <c r="M175" s="2">
        <v>43399</v>
      </c>
      <c r="O175"/>
      <c r="P175"/>
      <c r="Q175"/>
      <c r="S175"/>
      <c r="T175"/>
      <c r="U175"/>
      <c r="V175"/>
      <c r="X175"/>
      <c r="Y175"/>
      <c r="Z175"/>
      <c r="AA175"/>
    </row>
    <row r="176" spans="1:27" ht="15" x14ac:dyDescent="0.25">
      <c r="A176" s="4"/>
      <c r="B176" s="4"/>
      <c r="C176" s="27">
        <v>24841357</v>
      </c>
      <c r="D176" s="4"/>
      <c r="E176" s="3"/>
      <c r="F176" s="3"/>
      <c r="G176" s="2"/>
      <c r="H176" s="3"/>
      <c r="I176" s="3"/>
      <c r="J176" s="3"/>
      <c r="K176" s="3"/>
      <c r="L176" s="2"/>
      <c r="M176" s="2"/>
      <c r="O176"/>
      <c r="P176"/>
      <c r="Q176"/>
      <c r="S176"/>
      <c r="T176"/>
      <c r="U176"/>
      <c r="V176"/>
      <c r="X176"/>
      <c r="Y176"/>
      <c r="Z176"/>
      <c r="AA176"/>
    </row>
    <row r="177" spans="1:27" ht="15" customHeight="1" x14ac:dyDescent="0.25">
      <c r="A177" s="4">
        <v>45</v>
      </c>
      <c r="B177" s="4" t="s">
        <v>9</v>
      </c>
      <c r="C177" s="27" t="s">
        <v>36</v>
      </c>
      <c r="D177" s="4">
        <v>24841356</v>
      </c>
      <c r="E177" s="3" t="s">
        <v>121</v>
      </c>
      <c r="F177" s="3" t="s">
        <v>122</v>
      </c>
      <c r="G177" s="2">
        <v>43100</v>
      </c>
      <c r="H177" s="3" t="s">
        <v>40</v>
      </c>
      <c r="I177" s="3" t="s">
        <v>40</v>
      </c>
      <c r="J177" s="3">
        <v>0</v>
      </c>
      <c r="K177" s="3" t="s">
        <v>40</v>
      </c>
      <c r="L177" s="2">
        <v>43465</v>
      </c>
      <c r="M177" s="2">
        <v>43430</v>
      </c>
      <c r="O177"/>
      <c r="P177"/>
      <c r="Q177"/>
      <c r="S177"/>
      <c r="T177"/>
      <c r="U177"/>
      <c r="V177"/>
      <c r="X177"/>
      <c r="Y177"/>
      <c r="Z177"/>
      <c r="AA177"/>
    </row>
    <row r="178" spans="1:27" ht="15" x14ac:dyDescent="0.25">
      <c r="A178" s="4"/>
      <c r="B178" s="4"/>
      <c r="C178" s="27">
        <v>24841356</v>
      </c>
      <c r="D178" s="4"/>
      <c r="E178" s="3"/>
      <c r="F178" s="3"/>
      <c r="G178" s="2"/>
      <c r="H178" s="3"/>
      <c r="I178" s="3"/>
      <c r="J178" s="3"/>
      <c r="K178" s="3"/>
      <c r="L178" s="2"/>
      <c r="M178" s="2"/>
      <c r="O178"/>
      <c r="P178"/>
      <c r="Q178"/>
      <c r="S178"/>
      <c r="T178"/>
      <c r="U178"/>
      <c r="V178"/>
      <c r="X178"/>
      <c r="Y178"/>
      <c r="Z178"/>
      <c r="AA178"/>
    </row>
    <row r="179" spans="1:27" ht="15" customHeight="1" x14ac:dyDescent="0.25">
      <c r="A179" s="4">
        <v>46</v>
      </c>
      <c r="B179" s="4" t="s">
        <v>9</v>
      </c>
      <c r="C179" s="27" t="s">
        <v>36</v>
      </c>
      <c r="D179" s="4">
        <v>24841353</v>
      </c>
      <c r="E179" s="3" t="s">
        <v>123</v>
      </c>
      <c r="F179" s="3" t="s">
        <v>123</v>
      </c>
      <c r="G179" s="2">
        <v>43100</v>
      </c>
      <c r="H179" s="3" t="s">
        <v>40</v>
      </c>
      <c r="I179" s="3" t="s">
        <v>40</v>
      </c>
      <c r="J179" s="3">
        <v>0</v>
      </c>
      <c r="K179" s="3" t="s">
        <v>40</v>
      </c>
      <c r="L179" s="2">
        <v>43465</v>
      </c>
      <c r="M179" s="2">
        <v>43399</v>
      </c>
      <c r="O179"/>
      <c r="P179"/>
      <c r="Q179"/>
      <c r="S179"/>
      <c r="T179"/>
      <c r="U179"/>
      <c r="V179"/>
      <c r="X179"/>
      <c r="Y179"/>
      <c r="Z179"/>
      <c r="AA179"/>
    </row>
    <row r="180" spans="1:27" ht="15" x14ac:dyDescent="0.25">
      <c r="A180" s="4"/>
      <c r="B180" s="4"/>
      <c r="C180" s="27">
        <v>24841353</v>
      </c>
      <c r="D180" s="4"/>
      <c r="E180" s="3"/>
      <c r="F180" s="3"/>
      <c r="G180" s="2"/>
      <c r="H180" s="3"/>
      <c r="I180" s="3"/>
      <c r="J180" s="3"/>
      <c r="K180" s="3"/>
      <c r="L180" s="2"/>
      <c r="M180" s="2"/>
      <c r="O180"/>
      <c r="P180"/>
      <c r="Q180"/>
      <c r="S180"/>
      <c r="T180"/>
      <c r="U180"/>
      <c r="V180"/>
      <c r="X180"/>
      <c r="Y180"/>
      <c r="Z180"/>
      <c r="AA180"/>
    </row>
    <row r="181" spans="1:27" ht="15" customHeight="1" x14ac:dyDescent="0.25">
      <c r="A181" s="4">
        <v>47</v>
      </c>
      <c r="B181" s="4" t="s">
        <v>9</v>
      </c>
      <c r="C181" s="27" t="s">
        <v>36</v>
      </c>
      <c r="D181" s="4">
        <v>24841363</v>
      </c>
      <c r="E181" s="3" t="s">
        <v>124</v>
      </c>
      <c r="F181" s="3" t="s">
        <v>125</v>
      </c>
      <c r="G181" s="2">
        <v>43100</v>
      </c>
      <c r="H181" s="3" t="s">
        <v>40</v>
      </c>
      <c r="I181" s="3" t="s">
        <v>40</v>
      </c>
      <c r="J181" s="3">
        <v>0</v>
      </c>
      <c r="K181" s="3" t="s">
        <v>40</v>
      </c>
      <c r="L181" s="2">
        <v>43465</v>
      </c>
      <c r="M181" s="2">
        <v>43399</v>
      </c>
      <c r="O181"/>
      <c r="P181"/>
      <c r="Q181"/>
      <c r="S181"/>
      <c r="T181"/>
      <c r="U181"/>
      <c r="V181"/>
      <c r="X181"/>
      <c r="Y181"/>
      <c r="Z181"/>
      <c r="AA181"/>
    </row>
    <row r="182" spans="1:27" ht="15" x14ac:dyDescent="0.25">
      <c r="A182" s="4"/>
      <c r="B182" s="4"/>
      <c r="C182" s="27">
        <v>24841363</v>
      </c>
      <c r="D182" s="4"/>
      <c r="E182" s="3"/>
      <c r="F182" s="3"/>
      <c r="G182" s="2"/>
      <c r="H182" s="3"/>
      <c r="I182" s="3"/>
      <c r="J182" s="3"/>
      <c r="K182" s="3"/>
      <c r="L182" s="2"/>
      <c r="M182" s="2"/>
      <c r="O182"/>
      <c r="P182"/>
      <c r="Q182"/>
      <c r="S182"/>
      <c r="T182"/>
      <c r="U182"/>
      <c r="V182"/>
      <c r="X182"/>
      <c r="Y182"/>
      <c r="Z182"/>
      <c r="AA182"/>
    </row>
    <row r="183" spans="1:27" ht="15" customHeight="1" x14ac:dyDescent="0.25">
      <c r="A183" s="4">
        <v>48</v>
      </c>
      <c r="B183" s="4" t="s">
        <v>9</v>
      </c>
      <c r="C183" s="27" t="s">
        <v>36</v>
      </c>
      <c r="D183" s="4">
        <v>24841346</v>
      </c>
      <c r="E183" s="3" t="s">
        <v>126</v>
      </c>
      <c r="F183" s="3" t="s">
        <v>127</v>
      </c>
      <c r="G183" s="2">
        <v>43100</v>
      </c>
      <c r="H183" s="3" t="s">
        <v>40</v>
      </c>
      <c r="I183" s="3" t="s">
        <v>40</v>
      </c>
      <c r="J183" s="3">
        <v>0</v>
      </c>
      <c r="K183" s="3" t="s">
        <v>40</v>
      </c>
      <c r="L183" s="2">
        <v>43465</v>
      </c>
      <c r="M183" s="2">
        <v>43126</v>
      </c>
      <c r="O183"/>
      <c r="P183"/>
      <c r="Q183"/>
      <c r="S183"/>
      <c r="T183"/>
      <c r="U183"/>
      <c r="V183"/>
      <c r="X183"/>
      <c r="Y183"/>
      <c r="Z183"/>
      <c r="AA183"/>
    </row>
    <row r="184" spans="1:27" ht="15" x14ac:dyDescent="0.25">
      <c r="A184" s="4"/>
      <c r="B184" s="4"/>
      <c r="C184" s="27">
        <v>24841346</v>
      </c>
      <c r="D184" s="4"/>
      <c r="E184" s="3"/>
      <c r="F184" s="3"/>
      <c r="G184" s="2"/>
      <c r="H184" s="3"/>
      <c r="I184" s="3"/>
      <c r="J184" s="3"/>
      <c r="K184" s="3"/>
      <c r="L184" s="2"/>
      <c r="M184" s="2"/>
      <c r="O184"/>
      <c r="P184"/>
      <c r="Q184"/>
      <c r="S184"/>
      <c r="T184"/>
      <c r="U184"/>
      <c r="V184"/>
      <c r="X184"/>
      <c r="Y184"/>
      <c r="Z184"/>
      <c r="AA184"/>
    </row>
    <row r="185" spans="1:27" ht="15" customHeight="1" x14ac:dyDescent="0.25">
      <c r="A185" s="4">
        <v>49</v>
      </c>
      <c r="B185" s="4" t="s">
        <v>9</v>
      </c>
      <c r="C185" s="27" t="s">
        <v>36</v>
      </c>
      <c r="D185" s="4">
        <v>24841354</v>
      </c>
      <c r="E185" s="3" t="s">
        <v>128</v>
      </c>
      <c r="F185" s="3" t="s">
        <v>129</v>
      </c>
      <c r="G185" s="2">
        <v>43100</v>
      </c>
      <c r="H185" s="3" t="s">
        <v>40</v>
      </c>
      <c r="I185" s="3" t="s">
        <v>40</v>
      </c>
      <c r="J185" s="3">
        <v>0</v>
      </c>
      <c r="K185" s="3" t="s">
        <v>40</v>
      </c>
      <c r="L185" s="2">
        <v>43465</v>
      </c>
      <c r="M185" s="2">
        <v>43430</v>
      </c>
      <c r="O185"/>
      <c r="P185"/>
      <c r="Q185"/>
      <c r="S185"/>
      <c r="T185"/>
      <c r="U185"/>
      <c r="V185"/>
      <c r="X185"/>
      <c r="Y185"/>
      <c r="Z185"/>
      <c r="AA185"/>
    </row>
    <row r="186" spans="1:27" ht="15" x14ac:dyDescent="0.25">
      <c r="A186" s="4"/>
      <c r="B186" s="4"/>
      <c r="C186" s="27">
        <v>24841354</v>
      </c>
      <c r="D186" s="4"/>
      <c r="E186" s="3"/>
      <c r="F186" s="3"/>
      <c r="G186" s="2"/>
      <c r="H186" s="3"/>
      <c r="I186" s="3"/>
      <c r="J186" s="3"/>
      <c r="K186" s="3"/>
      <c r="L186" s="2"/>
      <c r="M186" s="2"/>
      <c r="O186"/>
      <c r="P186"/>
      <c r="Q186"/>
      <c r="S186"/>
      <c r="T186"/>
      <c r="U186"/>
      <c r="V186"/>
      <c r="X186"/>
      <c r="Y186"/>
      <c r="Z186"/>
      <c r="AA186"/>
    </row>
    <row r="187" spans="1:27" ht="15" customHeight="1" x14ac:dyDescent="0.25">
      <c r="A187" s="4">
        <v>50</v>
      </c>
      <c r="B187" s="4" t="s">
        <v>9</v>
      </c>
      <c r="C187" s="27" t="s">
        <v>36</v>
      </c>
      <c r="D187" s="4">
        <v>24841351</v>
      </c>
      <c r="E187" s="3" t="s">
        <v>130</v>
      </c>
      <c r="F187" s="3" t="s">
        <v>131</v>
      </c>
      <c r="G187" s="2">
        <v>43100</v>
      </c>
      <c r="H187" s="3" t="s">
        <v>40</v>
      </c>
      <c r="I187" s="3" t="s">
        <v>40</v>
      </c>
      <c r="J187" s="3">
        <v>0</v>
      </c>
      <c r="K187" s="3" t="s">
        <v>40</v>
      </c>
      <c r="L187" s="2">
        <v>43465</v>
      </c>
      <c r="M187" s="2">
        <v>43430</v>
      </c>
      <c r="O187"/>
      <c r="P187"/>
      <c r="Q187"/>
      <c r="S187"/>
      <c r="T187"/>
      <c r="U187"/>
      <c r="V187"/>
      <c r="X187"/>
      <c r="Y187"/>
      <c r="Z187"/>
      <c r="AA187"/>
    </row>
    <row r="188" spans="1:27" ht="15" x14ac:dyDescent="0.25">
      <c r="A188" s="4"/>
      <c r="B188" s="4"/>
      <c r="C188" s="27">
        <v>24841351</v>
      </c>
      <c r="D188" s="4"/>
      <c r="E188" s="3"/>
      <c r="F188" s="3"/>
      <c r="G188" s="2"/>
      <c r="H188" s="3"/>
      <c r="I188" s="3"/>
      <c r="J188" s="3"/>
      <c r="K188" s="3"/>
      <c r="L188" s="2"/>
      <c r="M188" s="2"/>
      <c r="O188"/>
      <c r="P188"/>
      <c r="Q188"/>
      <c r="S188"/>
      <c r="T188"/>
      <c r="U188"/>
      <c r="V188"/>
      <c r="X188"/>
      <c r="Y188"/>
      <c r="Z188"/>
      <c r="AA188"/>
    </row>
    <row r="189" spans="1:27" ht="15" customHeight="1" x14ac:dyDescent="0.25">
      <c r="A189" s="4">
        <v>51</v>
      </c>
      <c r="B189" s="4" t="s">
        <v>9</v>
      </c>
      <c r="C189" s="27" t="s">
        <v>36</v>
      </c>
      <c r="D189" s="4">
        <v>24841361</v>
      </c>
      <c r="E189" s="3" t="s">
        <v>132</v>
      </c>
      <c r="F189" s="3" t="s">
        <v>133</v>
      </c>
      <c r="G189" s="2">
        <v>43100</v>
      </c>
      <c r="H189" s="3" t="s">
        <v>40</v>
      </c>
      <c r="I189" s="3" t="s">
        <v>40</v>
      </c>
      <c r="J189" s="3">
        <v>0</v>
      </c>
      <c r="K189" s="3" t="s">
        <v>40</v>
      </c>
      <c r="L189" s="2">
        <v>43465</v>
      </c>
      <c r="M189" s="2">
        <v>43430</v>
      </c>
      <c r="O189"/>
      <c r="P189"/>
      <c r="Q189"/>
      <c r="S189"/>
      <c r="T189"/>
      <c r="U189"/>
      <c r="V189"/>
      <c r="X189"/>
      <c r="Y189"/>
      <c r="Z189"/>
      <c r="AA189"/>
    </row>
    <row r="190" spans="1:27" ht="15" x14ac:dyDescent="0.25">
      <c r="A190" s="4"/>
      <c r="B190" s="4"/>
      <c r="C190" s="27">
        <v>24841361</v>
      </c>
      <c r="D190" s="4"/>
      <c r="E190" s="3"/>
      <c r="F190" s="3"/>
      <c r="G190" s="2"/>
      <c r="H190" s="3"/>
      <c r="I190" s="3"/>
      <c r="J190" s="3"/>
      <c r="K190" s="3"/>
      <c r="L190" s="2"/>
      <c r="M190" s="2"/>
      <c r="O190"/>
      <c r="P190"/>
      <c r="Q190"/>
      <c r="S190"/>
      <c r="T190"/>
      <c r="U190"/>
      <c r="V190"/>
      <c r="X190"/>
      <c r="Y190"/>
      <c r="Z190"/>
      <c r="AA190"/>
    </row>
    <row r="191" spans="1:27" ht="15" customHeight="1" x14ac:dyDescent="0.25">
      <c r="A191" s="4">
        <v>52</v>
      </c>
      <c r="B191" s="4" t="s">
        <v>9</v>
      </c>
      <c r="C191" s="27" t="s">
        <v>36</v>
      </c>
      <c r="D191" s="4">
        <v>24841362</v>
      </c>
      <c r="E191" s="3" t="s">
        <v>134</v>
      </c>
      <c r="F191" s="3" t="s">
        <v>135</v>
      </c>
      <c r="G191" s="2">
        <v>43100</v>
      </c>
      <c r="H191" s="3" t="s">
        <v>40</v>
      </c>
      <c r="I191" s="3" t="s">
        <v>40</v>
      </c>
      <c r="J191" s="3">
        <v>0</v>
      </c>
      <c r="K191" s="3" t="s">
        <v>40</v>
      </c>
      <c r="L191" s="2">
        <v>43465</v>
      </c>
      <c r="M191" s="2">
        <v>43399</v>
      </c>
      <c r="O191"/>
      <c r="P191"/>
      <c r="Q191"/>
      <c r="S191"/>
      <c r="T191"/>
      <c r="U191"/>
      <c r="V191"/>
      <c r="X191"/>
      <c r="Y191"/>
      <c r="Z191"/>
      <c r="AA191"/>
    </row>
    <row r="192" spans="1:27" ht="15" x14ac:dyDescent="0.25">
      <c r="A192" s="4"/>
      <c r="B192" s="4"/>
      <c r="C192" s="27">
        <v>24841362</v>
      </c>
      <c r="D192" s="4"/>
      <c r="E192" s="3"/>
      <c r="F192" s="3"/>
      <c r="G192" s="2"/>
      <c r="H192" s="3"/>
      <c r="I192" s="3"/>
      <c r="J192" s="3"/>
      <c r="K192" s="3"/>
      <c r="L192" s="2"/>
      <c r="M192" s="2"/>
      <c r="O192"/>
      <c r="P192"/>
      <c r="Q192"/>
      <c r="S192"/>
      <c r="T192"/>
      <c r="U192"/>
      <c r="V192"/>
      <c r="X192"/>
      <c r="Y192"/>
      <c r="Z192"/>
      <c r="AA192"/>
    </row>
    <row r="193" spans="1:27" ht="15" customHeight="1" x14ac:dyDescent="0.25">
      <c r="A193" s="4">
        <v>53</v>
      </c>
      <c r="B193" s="4" t="s">
        <v>9</v>
      </c>
      <c r="C193" s="27" t="s">
        <v>36</v>
      </c>
      <c r="D193" s="4">
        <v>24841365</v>
      </c>
      <c r="E193" s="3" t="s">
        <v>136</v>
      </c>
      <c r="F193" s="3" t="s">
        <v>137</v>
      </c>
      <c r="G193" s="2">
        <v>43100</v>
      </c>
      <c r="H193" s="3" t="s">
        <v>40</v>
      </c>
      <c r="I193" s="3" t="s">
        <v>40</v>
      </c>
      <c r="J193" s="3">
        <v>0</v>
      </c>
      <c r="K193" s="3" t="s">
        <v>40</v>
      </c>
      <c r="L193" s="2">
        <v>43465</v>
      </c>
      <c r="M193" s="2">
        <v>43430</v>
      </c>
      <c r="O193"/>
      <c r="P193"/>
      <c r="Q193"/>
      <c r="S193"/>
      <c r="T193"/>
      <c r="U193"/>
      <c r="V193"/>
      <c r="X193"/>
      <c r="Y193"/>
      <c r="Z193"/>
      <c r="AA193"/>
    </row>
    <row r="194" spans="1:27" ht="15" x14ac:dyDescent="0.25">
      <c r="A194" s="4"/>
      <c r="B194" s="4"/>
      <c r="C194" s="27">
        <v>24841365</v>
      </c>
      <c r="D194" s="4"/>
      <c r="E194" s="3"/>
      <c r="F194" s="3"/>
      <c r="G194" s="2"/>
      <c r="H194" s="3"/>
      <c r="I194" s="3"/>
      <c r="J194" s="3"/>
      <c r="K194" s="3"/>
      <c r="L194" s="2"/>
      <c r="M194" s="2"/>
      <c r="O194"/>
      <c r="P194"/>
      <c r="Q194"/>
      <c r="S194"/>
      <c r="T194"/>
      <c r="U194"/>
      <c r="V194"/>
      <c r="X194"/>
      <c r="Y194"/>
      <c r="Z194"/>
      <c r="AA194"/>
    </row>
    <row r="195" spans="1:27" ht="15" customHeight="1" x14ac:dyDescent="0.25">
      <c r="A195" s="4">
        <v>54</v>
      </c>
      <c r="B195" s="4" t="s">
        <v>9</v>
      </c>
      <c r="C195" s="27" t="s">
        <v>36</v>
      </c>
      <c r="D195" s="4">
        <v>24841366</v>
      </c>
      <c r="E195" s="3" t="s">
        <v>138</v>
      </c>
      <c r="F195" s="3" t="s">
        <v>139</v>
      </c>
      <c r="G195" s="2">
        <v>43100</v>
      </c>
      <c r="H195" s="3" t="s">
        <v>40</v>
      </c>
      <c r="I195" s="3" t="s">
        <v>40</v>
      </c>
      <c r="J195" s="3">
        <v>0</v>
      </c>
      <c r="K195" s="3" t="s">
        <v>40</v>
      </c>
      <c r="L195" s="2">
        <v>43465</v>
      </c>
      <c r="M195" s="2">
        <v>43430</v>
      </c>
      <c r="O195"/>
      <c r="P195"/>
      <c r="Q195"/>
      <c r="S195"/>
      <c r="T195"/>
      <c r="U195"/>
      <c r="V195"/>
      <c r="X195"/>
      <c r="Y195"/>
      <c r="Z195"/>
      <c r="AA195"/>
    </row>
    <row r="196" spans="1:27" ht="15" x14ac:dyDescent="0.25">
      <c r="A196" s="4"/>
      <c r="B196" s="4"/>
      <c r="C196" s="27">
        <v>24841366</v>
      </c>
      <c r="D196" s="4"/>
      <c r="E196" s="3"/>
      <c r="F196" s="3"/>
      <c r="G196" s="2"/>
      <c r="H196" s="3"/>
      <c r="I196" s="3"/>
      <c r="J196" s="3"/>
      <c r="K196" s="3"/>
      <c r="L196" s="2"/>
      <c r="M196" s="2"/>
      <c r="O196"/>
      <c r="P196"/>
      <c r="Q196"/>
      <c r="S196"/>
      <c r="T196"/>
      <c r="U196"/>
      <c r="V196"/>
      <c r="X196"/>
      <c r="Y196"/>
      <c r="Z196"/>
      <c r="AA196"/>
    </row>
    <row r="197" spans="1:27" ht="15" customHeight="1" x14ac:dyDescent="0.25">
      <c r="A197" s="4">
        <v>55</v>
      </c>
      <c r="B197" s="4" t="s">
        <v>9</v>
      </c>
      <c r="C197" s="27" t="s">
        <v>36</v>
      </c>
      <c r="D197" s="4">
        <v>24841358</v>
      </c>
      <c r="E197" s="3" t="s">
        <v>140</v>
      </c>
      <c r="F197" s="3" t="s">
        <v>141</v>
      </c>
      <c r="G197" s="2">
        <v>43100</v>
      </c>
      <c r="H197" s="3" t="s">
        <v>40</v>
      </c>
      <c r="I197" s="3" t="s">
        <v>40</v>
      </c>
      <c r="J197" s="3">
        <v>0</v>
      </c>
      <c r="K197" s="3" t="s">
        <v>40</v>
      </c>
      <c r="L197" s="2">
        <v>43465</v>
      </c>
      <c r="M197" s="2">
        <v>43430</v>
      </c>
      <c r="O197"/>
      <c r="P197"/>
      <c r="Q197"/>
      <c r="S197"/>
      <c r="T197"/>
      <c r="U197"/>
      <c r="V197"/>
      <c r="X197"/>
      <c r="Y197"/>
      <c r="Z197"/>
      <c r="AA197"/>
    </row>
    <row r="198" spans="1:27" ht="15" x14ac:dyDescent="0.25">
      <c r="A198" s="4"/>
      <c r="B198" s="4"/>
      <c r="C198" s="27">
        <v>24841358</v>
      </c>
      <c r="D198" s="4"/>
      <c r="E198" s="3"/>
      <c r="F198" s="3"/>
      <c r="G198" s="2"/>
      <c r="H198" s="3"/>
      <c r="I198" s="3"/>
      <c r="J198" s="3"/>
      <c r="K198" s="3"/>
      <c r="L198" s="2"/>
      <c r="M198" s="2"/>
      <c r="O198"/>
      <c r="P198"/>
      <c r="Q198"/>
      <c r="S198"/>
      <c r="T198"/>
      <c r="U198"/>
      <c r="V198"/>
      <c r="X198"/>
      <c r="Y198"/>
      <c r="Z198"/>
      <c r="AA198"/>
    </row>
    <row r="199" spans="1:27" ht="15" customHeight="1" x14ac:dyDescent="0.25">
      <c r="A199" s="4">
        <v>56</v>
      </c>
      <c r="B199" s="4" t="s">
        <v>9</v>
      </c>
      <c r="C199" s="27" t="s">
        <v>36</v>
      </c>
      <c r="D199" s="4">
        <v>24841359</v>
      </c>
      <c r="E199" s="3" t="s">
        <v>142</v>
      </c>
      <c r="F199" s="3" t="s">
        <v>143</v>
      </c>
      <c r="G199" s="2">
        <v>43100</v>
      </c>
      <c r="H199" s="3" t="s">
        <v>40</v>
      </c>
      <c r="I199" s="3" t="s">
        <v>40</v>
      </c>
      <c r="J199" s="3">
        <v>0</v>
      </c>
      <c r="K199" s="3" t="s">
        <v>40</v>
      </c>
      <c r="L199" s="2">
        <v>43465</v>
      </c>
      <c r="M199" s="2">
        <v>43430</v>
      </c>
      <c r="O199"/>
      <c r="P199"/>
      <c r="Q199"/>
      <c r="S199"/>
      <c r="T199"/>
      <c r="U199"/>
      <c r="V199"/>
      <c r="X199"/>
      <c r="Y199"/>
      <c r="Z199"/>
      <c r="AA199"/>
    </row>
    <row r="200" spans="1:27" ht="15" x14ac:dyDescent="0.25">
      <c r="A200" s="4"/>
      <c r="B200" s="4"/>
      <c r="C200" s="27">
        <v>24841359</v>
      </c>
      <c r="D200" s="4"/>
      <c r="E200" s="3"/>
      <c r="F200" s="3"/>
      <c r="G200" s="2"/>
      <c r="H200" s="3"/>
      <c r="I200" s="3"/>
      <c r="J200" s="3"/>
      <c r="K200" s="3"/>
      <c r="L200" s="2"/>
      <c r="M200" s="2"/>
      <c r="O200"/>
      <c r="P200"/>
      <c r="Q200"/>
      <c r="S200"/>
      <c r="T200"/>
      <c r="U200"/>
      <c r="V200"/>
      <c r="X200"/>
      <c r="Y200"/>
      <c r="Z200"/>
      <c r="AA200"/>
    </row>
    <row r="201" spans="1:27" ht="15" customHeight="1" x14ac:dyDescent="0.25">
      <c r="A201" s="4">
        <v>57</v>
      </c>
      <c r="B201" s="4" t="s">
        <v>9</v>
      </c>
      <c r="C201" s="27" t="s">
        <v>36</v>
      </c>
      <c r="D201" s="4">
        <v>24841345</v>
      </c>
      <c r="E201" s="3" t="s">
        <v>144</v>
      </c>
      <c r="F201" s="3" t="s">
        <v>145</v>
      </c>
      <c r="G201" s="2">
        <v>43100</v>
      </c>
      <c r="H201" s="3" t="s">
        <v>40</v>
      </c>
      <c r="I201" s="3" t="s">
        <v>40</v>
      </c>
      <c r="J201" s="3">
        <v>0</v>
      </c>
      <c r="K201" s="3" t="s">
        <v>40</v>
      </c>
      <c r="L201" s="2">
        <v>43465</v>
      </c>
      <c r="M201" s="2">
        <v>43430</v>
      </c>
      <c r="O201"/>
      <c r="P201"/>
      <c r="Q201"/>
      <c r="S201"/>
      <c r="T201"/>
      <c r="U201"/>
      <c r="V201"/>
      <c r="X201"/>
      <c r="Y201"/>
      <c r="Z201"/>
      <c r="AA201"/>
    </row>
    <row r="202" spans="1:27" ht="15" x14ac:dyDescent="0.25">
      <c r="A202" s="4"/>
      <c r="B202" s="4"/>
      <c r="C202" s="27">
        <v>24841345</v>
      </c>
      <c r="D202" s="4"/>
      <c r="E202" s="3"/>
      <c r="F202" s="3"/>
      <c r="G202" s="2"/>
      <c r="H202" s="3"/>
      <c r="I202" s="3"/>
      <c r="J202" s="3"/>
      <c r="K202" s="3"/>
      <c r="L202" s="2"/>
      <c r="M202" s="2"/>
      <c r="O202"/>
      <c r="P202"/>
      <c r="Q202"/>
      <c r="S202"/>
      <c r="T202"/>
      <c r="U202"/>
      <c r="V202"/>
      <c r="X202"/>
      <c r="Y202"/>
      <c r="Z202"/>
      <c r="AA202"/>
    </row>
    <row r="203" spans="1:27" ht="15" customHeight="1" x14ac:dyDescent="0.25">
      <c r="A203" s="4">
        <v>58</v>
      </c>
      <c r="B203" s="4" t="s">
        <v>9</v>
      </c>
      <c r="C203" s="27" t="s">
        <v>36</v>
      </c>
      <c r="D203" s="4">
        <v>24841364</v>
      </c>
      <c r="E203" s="3" t="s">
        <v>146</v>
      </c>
      <c r="F203" s="3" t="s">
        <v>147</v>
      </c>
      <c r="G203" s="2">
        <v>43100</v>
      </c>
      <c r="H203" s="3" t="s">
        <v>40</v>
      </c>
      <c r="I203" s="3" t="s">
        <v>40</v>
      </c>
      <c r="J203" s="3">
        <v>0</v>
      </c>
      <c r="K203" s="3" t="s">
        <v>40</v>
      </c>
      <c r="L203" s="2">
        <v>43465</v>
      </c>
      <c r="M203" s="2">
        <v>43430</v>
      </c>
      <c r="O203"/>
      <c r="P203"/>
      <c r="Q203"/>
      <c r="S203"/>
      <c r="T203"/>
      <c r="U203"/>
      <c r="V203"/>
      <c r="X203"/>
      <c r="Y203"/>
      <c r="Z203"/>
      <c r="AA203"/>
    </row>
    <row r="204" spans="1:27" ht="15" x14ac:dyDescent="0.25">
      <c r="A204" s="4"/>
      <c r="B204" s="4"/>
      <c r="C204" s="27">
        <v>24841364</v>
      </c>
      <c r="D204" s="4"/>
      <c r="E204" s="3"/>
      <c r="F204" s="3"/>
      <c r="G204" s="2"/>
      <c r="H204" s="3"/>
      <c r="I204" s="3"/>
      <c r="J204" s="3"/>
      <c r="K204" s="3"/>
      <c r="L204" s="2"/>
      <c r="M204" s="2"/>
      <c r="O204"/>
      <c r="P204"/>
      <c r="Q204"/>
      <c r="S204"/>
      <c r="T204"/>
      <c r="U204"/>
      <c r="V204"/>
      <c r="X204"/>
      <c r="Y204"/>
      <c r="Z204"/>
      <c r="AA204"/>
    </row>
    <row r="205" spans="1:27" ht="15" customHeight="1" x14ac:dyDescent="0.25">
      <c r="A205" s="4">
        <v>59</v>
      </c>
      <c r="B205" s="4" t="s">
        <v>9</v>
      </c>
      <c r="C205" s="27" t="s">
        <v>36</v>
      </c>
      <c r="D205" s="4">
        <v>24841352</v>
      </c>
      <c r="E205" s="3" t="s">
        <v>148</v>
      </c>
      <c r="F205" s="3" t="s">
        <v>149</v>
      </c>
      <c r="G205" s="2">
        <v>43100</v>
      </c>
      <c r="H205" s="3" t="s">
        <v>40</v>
      </c>
      <c r="I205" s="3" t="s">
        <v>40</v>
      </c>
      <c r="J205" s="3">
        <v>0</v>
      </c>
      <c r="K205" s="3" t="s">
        <v>40</v>
      </c>
      <c r="L205" s="2">
        <v>43465</v>
      </c>
      <c r="M205" s="2">
        <v>43430</v>
      </c>
      <c r="O205"/>
      <c r="P205"/>
      <c r="Q205"/>
      <c r="S205"/>
      <c r="T205"/>
      <c r="U205"/>
      <c r="V205"/>
      <c r="X205"/>
      <c r="Y205"/>
      <c r="Z205"/>
      <c r="AA205"/>
    </row>
    <row r="206" spans="1:27" ht="15" x14ac:dyDescent="0.25">
      <c r="A206" s="4"/>
      <c r="B206" s="4"/>
      <c r="C206" s="27">
        <v>24841352</v>
      </c>
      <c r="D206" s="4"/>
      <c r="E206" s="3"/>
      <c r="F206" s="3"/>
      <c r="G206" s="2"/>
      <c r="H206" s="3"/>
      <c r="I206" s="3"/>
      <c r="J206" s="3"/>
      <c r="K206" s="3"/>
      <c r="L206" s="2"/>
      <c r="M206" s="2"/>
      <c r="O206"/>
      <c r="P206"/>
      <c r="Q206"/>
      <c r="S206"/>
      <c r="T206"/>
      <c r="U206"/>
      <c r="V206"/>
      <c r="X206"/>
      <c r="Y206"/>
      <c r="Z206"/>
      <c r="AA206"/>
    </row>
    <row r="207" spans="1:27" ht="15" customHeight="1" x14ac:dyDescent="0.25">
      <c r="A207" s="4">
        <v>60</v>
      </c>
      <c r="B207" s="4" t="s">
        <v>9</v>
      </c>
      <c r="C207" s="27" t="s">
        <v>36</v>
      </c>
      <c r="D207" s="4">
        <v>24841326</v>
      </c>
      <c r="E207" s="3" t="s">
        <v>150</v>
      </c>
      <c r="F207" s="3" t="s">
        <v>150</v>
      </c>
      <c r="G207" s="2">
        <v>43100</v>
      </c>
      <c r="H207" s="3" t="s">
        <v>40</v>
      </c>
      <c r="I207" s="3" t="s">
        <v>40</v>
      </c>
      <c r="J207" s="3">
        <v>0</v>
      </c>
      <c r="K207" s="3" t="s">
        <v>40</v>
      </c>
      <c r="L207" s="2">
        <v>43465</v>
      </c>
      <c r="M207" s="2">
        <v>43430</v>
      </c>
      <c r="O207"/>
      <c r="P207"/>
      <c r="Q207"/>
      <c r="S207"/>
      <c r="T207"/>
      <c r="U207"/>
      <c r="V207"/>
      <c r="X207"/>
      <c r="Y207"/>
      <c r="Z207"/>
      <c r="AA207"/>
    </row>
    <row r="208" spans="1:27" ht="15" x14ac:dyDescent="0.25">
      <c r="A208" s="4"/>
      <c r="B208" s="4"/>
      <c r="C208" s="27">
        <v>24841326</v>
      </c>
      <c r="D208" s="4"/>
      <c r="E208" s="3"/>
      <c r="F208" s="3"/>
      <c r="G208" s="2"/>
      <c r="H208" s="3"/>
      <c r="I208" s="3"/>
      <c r="J208" s="3"/>
      <c r="K208" s="3"/>
      <c r="L208" s="2"/>
      <c r="M208" s="2"/>
      <c r="O208"/>
      <c r="P208"/>
      <c r="Q208"/>
      <c r="S208"/>
      <c r="T208"/>
      <c r="U208"/>
      <c r="V208"/>
      <c r="X208"/>
      <c r="Y208"/>
      <c r="Z208"/>
      <c r="AA208"/>
    </row>
    <row r="209" spans="1:27" ht="15" customHeight="1" x14ac:dyDescent="0.25">
      <c r="A209" s="4">
        <v>61</v>
      </c>
      <c r="B209" s="4" t="s">
        <v>9</v>
      </c>
      <c r="C209" s="27" t="s">
        <v>36</v>
      </c>
      <c r="D209" s="4">
        <v>24841312</v>
      </c>
      <c r="E209" s="3" t="s">
        <v>151</v>
      </c>
      <c r="F209" s="3" t="s">
        <v>151</v>
      </c>
      <c r="G209" s="2">
        <v>43100</v>
      </c>
      <c r="H209" s="3" t="s">
        <v>40</v>
      </c>
      <c r="I209" s="3" t="s">
        <v>40</v>
      </c>
      <c r="J209" s="3">
        <v>0</v>
      </c>
      <c r="K209" s="3" t="s">
        <v>40</v>
      </c>
      <c r="L209" s="2">
        <v>43465</v>
      </c>
      <c r="M209" s="2">
        <v>43430</v>
      </c>
      <c r="O209"/>
      <c r="P209"/>
      <c r="Q209"/>
      <c r="S209"/>
      <c r="T209"/>
      <c r="U209"/>
      <c r="V209"/>
      <c r="X209"/>
      <c r="Y209"/>
      <c r="Z209"/>
      <c r="AA209"/>
    </row>
    <row r="210" spans="1:27" ht="15" x14ac:dyDescent="0.25">
      <c r="A210" s="4"/>
      <c r="B210" s="4"/>
      <c r="C210" s="27">
        <v>24841312</v>
      </c>
      <c r="D210" s="4"/>
      <c r="E210" s="3"/>
      <c r="F210" s="3"/>
      <c r="G210" s="2"/>
      <c r="H210" s="3"/>
      <c r="I210" s="3"/>
      <c r="J210" s="3"/>
      <c r="K210" s="3"/>
      <c r="L210" s="2"/>
      <c r="M210" s="2"/>
      <c r="O210"/>
      <c r="P210"/>
      <c r="Q210"/>
      <c r="S210"/>
      <c r="T210"/>
      <c r="U210"/>
      <c r="V210"/>
      <c r="X210"/>
      <c r="Y210"/>
      <c r="Z210"/>
      <c r="AA210"/>
    </row>
    <row r="211" spans="1:27" ht="15" customHeight="1" x14ac:dyDescent="0.25">
      <c r="A211" s="4">
        <v>62</v>
      </c>
      <c r="B211" s="4" t="s">
        <v>9</v>
      </c>
      <c r="C211" s="27" t="s">
        <v>36</v>
      </c>
      <c r="D211" s="4">
        <v>24841315</v>
      </c>
      <c r="E211" s="3" t="s">
        <v>152</v>
      </c>
      <c r="F211" s="3" t="s">
        <v>153</v>
      </c>
      <c r="G211" s="2">
        <v>43100</v>
      </c>
      <c r="H211" s="3" t="s">
        <v>40</v>
      </c>
      <c r="I211" s="3" t="s">
        <v>40</v>
      </c>
      <c r="J211" s="3">
        <v>0</v>
      </c>
      <c r="K211" s="3" t="s">
        <v>40</v>
      </c>
      <c r="L211" s="2">
        <v>43465</v>
      </c>
      <c r="M211" s="2">
        <v>43430</v>
      </c>
      <c r="O211"/>
      <c r="P211"/>
      <c r="Q211"/>
      <c r="S211"/>
      <c r="T211"/>
      <c r="U211"/>
      <c r="V211"/>
      <c r="X211"/>
      <c r="Y211"/>
      <c r="Z211"/>
      <c r="AA211"/>
    </row>
    <row r="212" spans="1:27" ht="15" x14ac:dyDescent="0.25">
      <c r="A212" s="4"/>
      <c r="B212" s="4"/>
      <c r="C212" s="27">
        <v>24841315</v>
      </c>
      <c r="D212" s="4"/>
      <c r="E212" s="3"/>
      <c r="F212" s="3"/>
      <c r="G212" s="2"/>
      <c r="H212" s="3"/>
      <c r="I212" s="3"/>
      <c r="J212" s="3"/>
      <c r="K212" s="3"/>
      <c r="L212" s="2"/>
      <c r="M212" s="2"/>
      <c r="O212"/>
      <c r="P212"/>
      <c r="Q212"/>
      <c r="S212"/>
      <c r="T212"/>
      <c r="U212"/>
      <c r="V212"/>
      <c r="X212"/>
      <c r="Y212"/>
      <c r="Z212"/>
      <c r="AA212"/>
    </row>
    <row r="213" spans="1:27" ht="15" customHeight="1" x14ac:dyDescent="0.25">
      <c r="A213" s="4">
        <v>63</v>
      </c>
      <c r="B213" s="4" t="s">
        <v>9</v>
      </c>
      <c r="C213" s="27" t="s">
        <v>36</v>
      </c>
      <c r="D213" s="4">
        <v>24841350</v>
      </c>
      <c r="E213" s="3" t="s">
        <v>154</v>
      </c>
      <c r="F213" s="3" t="s">
        <v>155</v>
      </c>
      <c r="G213" s="2">
        <v>43100</v>
      </c>
      <c r="H213" s="3" t="s">
        <v>40</v>
      </c>
      <c r="I213" s="3" t="s">
        <v>40</v>
      </c>
      <c r="J213" s="3">
        <v>0</v>
      </c>
      <c r="K213" s="3" t="s">
        <v>40</v>
      </c>
      <c r="L213" s="2">
        <v>43465</v>
      </c>
      <c r="M213" s="2">
        <v>43430</v>
      </c>
      <c r="O213"/>
      <c r="P213"/>
      <c r="Q213"/>
      <c r="S213"/>
      <c r="T213"/>
      <c r="U213"/>
      <c r="V213"/>
      <c r="X213"/>
      <c r="Y213"/>
      <c r="Z213"/>
      <c r="AA213"/>
    </row>
    <row r="214" spans="1:27" ht="15" x14ac:dyDescent="0.25">
      <c r="A214" s="4"/>
      <c r="B214" s="4"/>
      <c r="C214" s="27">
        <v>24841350</v>
      </c>
      <c r="D214" s="4"/>
      <c r="E214" s="3"/>
      <c r="F214" s="3"/>
      <c r="G214" s="2"/>
      <c r="H214" s="3"/>
      <c r="I214" s="3"/>
      <c r="J214" s="3"/>
      <c r="K214" s="3"/>
      <c r="L214" s="2"/>
      <c r="M214" s="2"/>
      <c r="O214"/>
      <c r="P214"/>
      <c r="Q214"/>
      <c r="S214"/>
      <c r="T214"/>
      <c r="U214"/>
      <c r="V214"/>
      <c r="X214"/>
      <c r="Y214"/>
      <c r="Z214"/>
      <c r="AA214"/>
    </row>
    <row r="215" spans="1:27" ht="15" customHeight="1" x14ac:dyDescent="0.25">
      <c r="A215" s="4">
        <v>64</v>
      </c>
      <c r="B215" s="4" t="s">
        <v>9</v>
      </c>
      <c r="C215" s="27" t="s">
        <v>36</v>
      </c>
      <c r="D215" s="4">
        <v>24841311</v>
      </c>
      <c r="E215" s="3" t="s">
        <v>156</v>
      </c>
      <c r="F215" s="3" t="s">
        <v>156</v>
      </c>
      <c r="G215" s="2">
        <v>43100</v>
      </c>
      <c r="H215" s="3" t="s">
        <v>40</v>
      </c>
      <c r="I215" s="3" t="s">
        <v>40</v>
      </c>
      <c r="J215" s="3">
        <v>0</v>
      </c>
      <c r="K215" s="3" t="s">
        <v>40</v>
      </c>
      <c r="L215" s="2">
        <v>43465</v>
      </c>
      <c r="M215" s="2">
        <v>43430</v>
      </c>
      <c r="O215"/>
      <c r="P215"/>
      <c r="Q215"/>
      <c r="S215"/>
      <c r="T215"/>
      <c r="U215"/>
      <c r="V215"/>
      <c r="X215"/>
      <c r="Y215"/>
      <c r="Z215"/>
      <c r="AA215"/>
    </row>
    <row r="216" spans="1:27" ht="15" x14ac:dyDescent="0.25">
      <c r="A216" s="4"/>
      <c r="B216" s="4"/>
      <c r="C216" s="27">
        <v>24841311</v>
      </c>
      <c r="D216" s="4"/>
      <c r="E216" s="3"/>
      <c r="F216" s="3"/>
      <c r="G216" s="2"/>
      <c r="H216" s="3"/>
      <c r="I216" s="3"/>
      <c r="J216" s="3"/>
      <c r="K216" s="3"/>
      <c r="L216" s="2"/>
      <c r="M216" s="2"/>
      <c r="O216"/>
      <c r="P216"/>
      <c r="Q216"/>
      <c r="S216"/>
      <c r="T216"/>
      <c r="U216"/>
      <c r="V216"/>
      <c r="X216"/>
      <c r="Y216"/>
      <c r="Z216"/>
      <c r="AA216"/>
    </row>
    <row r="217" spans="1:27" ht="15" customHeight="1" x14ac:dyDescent="0.25">
      <c r="A217" s="4">
        <v>65</v>
      </c>
      <c r="B217" s="4" t="s">
        <v>9</v>
      </c>
      <c r="C217" s="27" t="s">
        <v>36</v>
      </c>
      <c r="D217" s="4">
        <v>24841321</v>
      </c>
      <c r="E217" s="3" t="s">
        <v>157</v>
      </c>
      <c r="F217" s="3" t="s">
        <v>158</v>
      </c>
      <c r="G217" s="2">
        <v>43100</v>
      </c>
      <c r="H217" s="3" t="s">
        <v>40</v>
      </c>
      <c r="I217" s="3" t="s">
        <v>40</v>
      </c>
      <c r="J217" s="3">
        <v>0</v>
      </c>
      <c r="K217" s="3" t="s">
        <v>40</v>
      </c>
      <c r="L217" s="2">
        <v>43465</v>
      </c>
      <c r="M217" s="2">
        <v>43430</v>
      </c>
      <c r="O217"/>
      <c r="P217"/>
      <c r="Q217"/>
      <c r="S217"/>
      <c r="T217"/>
      <c r="U217"/>
      <c r="V217"/>
      <c r="X217"/>
      <c r="Y217"/>
      <c r="Z217"/>
      <c r="AA217"/>
    </row>
    <row r="218" spans="1:27" ht="15" x14ac:dyDescent="0.25">
      <c r="A218" s="4"/>
      <c r="B218" s="4"/>
      <c r="C218" s="27">
        <v>24841321</v>
      </c>
      <c r="D218" s="4"/>
      <c r="E218" s="3"/>
      <c r="F218" s="3"/>
      <c r="G218" s="2"/>
      <c r="H218" s="3"/>
      <c r="I218" s="3"/>
      <c r="J218" s="3"/>
      <c r="K218" s="3"/>
      <c r="L218" s="2"/>
      <c r="M218" s="2"/>
      <c r="O218"/>
      <c r="P218"/>
      <c r="Q218"/>
      <c r="S218"/>
      <c r="T218"/>
      <c r="U218"/>
      <c r="V218"/>
      <c r="X218"/>
      <c r="Y218"/>
      <c r="Z218"/>
      <c r="AA218"/>
    </row>
    <row r="219" spans="1:27" ht="15" customHeight="1" x14ac:dyDescent="0.25">
      <c r="A219" s="4">
        <v>66</v>
      </c>
      <c r="B219" s="4" t="s">
        <v>9</v>
      </c>
      <c r="C219" s="27" t="s">
        <v>36</v>
      </c>
      <c r="D219" s="4">
        <v>24841322</v>
      </c>
      <c r="E219" s="3" t="s">
        <v>159</v>
      </c>
      <c r="F219" s="3" t="s">
        <v>159</v>
      </c>
      <c r="G219" s="2">
        <v>43100</v>
      </c>
      <c r="H219" s="3" t="s">
        <v>40</v>
      </c>
      <c r="I219" s="3" t="s">
        <v>40</v>
      </c>
      <c r="J219" s="3">
        <v>0</v>
      </c>
      <c r="K219" s="3" t="s">
        <v>40</v>
      </c>
      <c r="L219" s="2">
        <v>43465</v>
      </c>
      <c r="M219" s="2">
        <v>43399</v>
      </c>
      <c r="O219"/>
      <c r="P219"/>
      <c r="Q219"/>
      <c r="S219"/>
      <c r="T219"/>
      <c r="U219"/>
      <c r="V219"/>
      <c r="X219"/>
      <c r="Y219"/>
      <c r="Z219"/>
      <c r="AA219"/>
    </row>
    <row r="220" spans="1:27" ht="15" x14ac:dyDescent="0.25">
      <c r="A220" s="4"/>
      <c r="B220" s="4"/>
      <c r="C220" s="27">
        <v>24841322</v>
      </c>
      <c r="D220" s="4"/>
      <c r="E220" s="3"/>
      <c r="F220" s="3"/>
      <c r="G220" s="2"/>
      <c r="H220" s="3"/>
      <c r="I220" s="3"/>
      <c r="J220" s="3"/>
      <c r="K220" s="3"/>
      <c r="L220" s="2"/>
      <c r="M220" s="2"/>
      <c r="O220"/>
      <c r="P220"/>
      <c r="Q220"/>
      <c r="S220"/>
      <c r="T220"/>
      <c r="U220"/>
      <c r="V220"/>
      <c r="X220"/>
      <c r="Y220"/>
      <c r="Z220"/>
      <c r="AA220"/>
    </row>
    <row r="221" spans="1:27" ht="15" customHeight="1" x14ac:dyDescent="0.25">
      <c r="A221" s="4">
        <v>67</v>
      </c>
      <c r="B221" s="4" t="s">
        <v>9</v>
      </c>
      <c r="C221" s="27" t="s">
        <v>36</v>
      </c>
      <c r="D221" s="4">
        <v>24841309</v>
      </c>
      <c r="E221" s="3" t="s">
        <v>160</v>
      </c>
      <c r="F221" s="3" t="s">
        <v>161</v>
      </c>
      <c r="G221" s="2">
        <v>43100</v>
      </c>
      <c r="H221" s="3" t="s">
        <v>40</v>
      </c>
      <c r="I221" s="3" t="s">
        <v>40</v>
      </c>
      <c r="J221" s="3">
        <v>0</v>
      </c>
      <c r="K221" s="3" t="s">
        <v>40</v>
      </c>
      <c r="L221" s="2">
        <v>43465</v>
      </c>
      <c r="M221" s="2">
        <v>43430</v>
      </c>
      <c r="O221"/>
      <c r="P221"/>
      <c r="Q221"/>
      <c r="S221"/>
      <c r="T221"/>
      <c r="U221"/>
      <c r="V221"/>
      <c r="X221"/>
      <c r="Y221"/>
      <c r="Z221"/>
      <c r="AA221"/>
    </row>
    <row r="222" spans="1:27" ht="15" x14ac:dyDescent="0.25">
      <c r="A222" s="4"/>
      <c r="B222" s="4"/>
      <c r="C222" s="27">
        <v>24841309</v>
      </c>
      <c r="D222" s="4"/>
      <c r="E222" s="3"/>
      <c r="F222" s="3"/>
      <c r="G222" s="2"/>
      <c r="H222" s="3"/>
      <c r="I222" s="3"/>
      <c r="J222" s="3"/>
      <c r="K222" s="3"/>
      <c r="L222" s="2"/>
      <c r="M222" s="2"/>
      <c r="O222"/>
      <c r="P222"/>
      <c r="Q222"/>
      <c r="S222"/>
      <c r="T222"/>
      <c r="U222"/>
      <c r="V222"/>
      <c r="X222"/>
      <c r="Y222"/>
      <c r="Z222"/>
      <c r="AA222"/>
    </row>
    <row r="223" spans="1:27" ht="15" customHeight="1" x14ac:dyDescent="0.25">
      <c r="A223" s="4">
        <v>68</v>
      </c>
      <c r="B223" s="4" t="s">
        <v>9</v>
      </c>
      <c r="C223" s="27" t="s">
        <v>36</v>
      </c>
      <c r="D223" s="4">
        <v>24841314</v>
      </c>
      <c r="E223" s="3" t="s">
        <v>162</v>
      </c>
      <c r="F223" s="3" t="s">
        <v>163</v>
      </c>
      <c r="G223" s="2">
        <v>43100</v>
      </c>
      <c r="H223" s="3" t="s">
        <v>40</v>
      </c>
      <c r="I223" s="3" t="s">
        <v>40</v>
      </c>
      <c r="J223" s="3">
        <v>0</v>
      </c>
      <c r="K223" s="3" t="s">
        <v>40</v>
      </c>
      <c r="L223" s="2">
        <v>43465</v>
      </c>
      <c r="M223" s="2">
        <v>43430</v>
      </c>
      <c r="O223"/>
      <c r="P223"/>
      <c r="Q223"/>
      <c r="S223"/>
      <c r="T223"/>
      <c r="U223"/>
      <c r="V223"/>
      <c r="X223"/>
      <c r="Y223"/>
      <c r="Z223"/>
      <c r="AA223"/>
    </row>
    <row r="224" spans="1:27" ht="15" x14ac:dyDescent="0.25">
      <c r="A224" s="4"/>
      <c r="B224" s="4"/>
      <c r="C224" s="27">
        <v>24841314</v>
      </c>
      <c r="D224" s="4"/>
      <c r="E224" s="3"/>
      <c r="F224" s="3"/>
      <c r="G224" s="2"/>
      <c r="H224" s="3"/>
      <c r="I224" s="3"/>
      <c r="J224" s="3"/>
      <c r="K224" s="3"/>
      <c r="L224" s="2"/>
      <c r="M224" s="2"/>
      <c r="O224"/>
      <c r="P224"/>
      <c r="Q224"/>
      <c r="S224"/>
      <c r="T224"/>
      <c r="U224"/>
      <c r="V224"/>
      <c r="X224"/>
      <c r="Y224"/>
      <c r="Z224"/>
      <c r="AA224"/>
    </row>
    <row r="225" spans="1:27" ht="15" customHeight="1" x14ac:dyDescent="0.25">
      <c r="A225" s="4">
        <v>69</v>
      </c>
      <c r="B225" s="4" t="s">
        <v>9</v>
      </c>
      <c r="C225" s="27" t="s">
        <v>36</v>
      </c>
      <c r="D225" s="4">
        <v>24841316</v>
      </c>
      <c r="E225" s="3" t="s">
        <v>164</v>
      </c>
      <c r="F225" s="3" t="s">
        <v>164</v>
      </c>
      <c r="G225" s="2">
        <v>43100</v>
      </c>
      <c r="H225" s="3" t="s">
        <v>40</v>
      </c>
      <c r="I225" s="3" t="s">
        <v>40</v>
      </c>
      <c r="J225" s="3">
        <v>0</v>
      </c>
      <c r="K225" s="3" t="s">
        <v>40</v>
      </c>
      <c r="L225" s="2">
        <v>43465</v>
      </c>
      <c r="M225" s="2">
        <v>43399</v>
      </c>
      <c r="O225"/>
      <c r="P225"/>
      <c r="Q225"/>
      <c r="S225"/>
      <c r="T225"/>
      <c r="U225"/>
      <c r="V225"/>
      <c r="X225"/>
      <c r="Y225"/>
      <c r="Z225"/>
      <c r="AA225"/>
    </row>
    <row r="226" spans="1:27" ht="15" x14ac:dyDescent="0.25">
      <c r="A226" s="4"/>
      <c r="B226" s="4"/>
      <c r="C226" s="27">
        <v>24841316</v>
      </c>
      <c r="D226" s="4"/>
      <c r="E226" s="3"/>
      <c r="F226" s="3"/>
      <c r="G226" s="2"/>
      <c r="H226" s="3"/>
      <c r="I226" s="3"/>
      <c r="J226" s="3"/>
      <c r="K226" s="3"/>
      <c r="L226" s="2"/>
      <c r="M226" s="2"/>
      <c r="O226"/>
      <c r="P226"/>
      <c r="Q226"/>
      <c r="S226"/>
      <c r="T226"/>
      <c r="U226"/>
      <c r="V226"/>
      <c r="X226"/>
      <c r="Y226"/>
      <c r="Z226"/>
      <c r="AA226"/>
    </row>
    <row r="227" spans="1:27" ht="15" customHeight="1" x14ac:dyDescent="0.25">
      <c r="A227" s="4">
        <v>70</v>
      </c>
      <c r="B227" s="4" t="s">
        <v>9</v>
      </c>
      <c r="C227" s="27" t="s">
        <v>36</v>
      </c>
      <c r="D227" s="4">
        <v>24841317</v>
      </c>
      <c r="E227" s="3" t="s">
        <v>165</v>
      </c>
      <c r="F227" s="3" t="s">
        <v>166</v>
      </c>
      <c r="G227" s="2">
        <v>43100</v>
      </c>
      <c r="H227" s="3" t="s">
        <v>40</v>
      </c>
      <c r="I227" s="3" t="s">
        <v>40</v>
      </c>
      <c r="J227" s="3">
        <v>0</v>
      </c>
      <c r="K227" s="3" t="s">
        <v>40</v>
      </c>
      <c r="L227" s="2">
        <v>43465</v>
      </c>
      <c r="M227" s="2">
        <v>43430</v>
      </c>
      <c r="O227"/>
      <c r="P227"/>
      <c r="Q227"/>
      <c r="S227"/>
      <c r="T227"/>
      <c r="U227"/>
      <c r="V227"/>
      <c r="X227"/>
      <c r="Y227"/>
      <c r="Z227"/>
      <c r="AA227"/>
    </row>
    <row r="228" spans="1:27" ht="15" x14ac:dyDescent="0.25">
      <c r="A228" s="4"/>
      <c r="B228" s="4"/>
      <c r="C228" s="27">
        <v>24841317</v>
      </c>
      <c r="D228" s="4"/>
      <c r="E228" s="3"/>
      <c r="F228" s="3"/>
      <c r="G228" s="2"/>
      <c r="H228" s="3"/>
      <c r="I228" s="3"/>
      <c r="J228" s="3"/>
      <c r="K228" s="3"/>
      <c r="L228" s="2"/>
      <c r="M228" s="2"/>
      <c r="O228"/>
      <c r="P228"/>
      <c r="Q228"/>
      <c r="S228"/>
      <c r="T228"/>
      <c r="U228"/>
      <c r="V228"/>
      <c r="X228"/>
      <c r="Y228"/>
      <c r="Z228"/>
      <c r="AA228"/>
    </row>
    <row r="229" spans="1:27" ht="15" customHeight="1" x14ac:dyDescent="0.25">
      <c r="A229" s="4">
        <v>71</v>
      </c>
      <c r="B229" s="4" t="s">
        <v>9</v>
      </c>
      <c r="C229" s="27" t="s">
        <v>36</v>
      </c>
      <c r="D229" s="4">
        <v>24841323</v>
      </c>
      <c r="E229" s="3" t="s">
        <v>167</v>
      </c>
      <c r="F229" s="3" t="s">
        <v>168</v>
      </c>
      <c r="G229" s="2">
        <v>43100</v>
      </c>
      <c r="H229" s="3" t="s">
        <v>40</v>
      </c>
      <c r="I229" s="3" t="s">
        <v>40</v>
      </c>
      <c r="J229" s="3">
        <v>0</v>
      </c>
      <c r="K229" s="3" t="s">
        <v>40</v>
      </c>
      <c r="L229" s="2">
        <v>43465</v>
      </c>
      <c r="M229" s="2">
        <v>43399</v>
      </c>
      <c r="O229"/>
      <c r="P229"/>
      <c r="Q229"/>
      <c r="S229"/>
      <c r="T229"/>
      <c r="U229"/>
      <c r="V229"/>
      <c r="X229"/>
      <c r="Y229"/>
      <c r="Z229"/>
      <c r="AA229"/>
    </row>
    <row r="230" spans="1:27" ht="15" x14ac:dyDescent="0.25">
      <c r="A230" s="4"/>
      <c r="B230" s="4"/>
      <c r="C230" s="27">
        <v>24841323</v>
      </c>
      <c r="D230" s="4"/>
      <c r="E230" s="3"/>
      <c r="F230" s="3"/>
      <c r="G230" s="2"/>
      <c r="H230" s="3"/>
      <c r="I230" s="3"/>
      <c r="J230" s="3"/>
      <c r="K230" s="3"/>
      <c r="L230" s="2"/>
      <c r="M230" s="2"/>
      <c r="O230"/>
      <c r="P230"/>
      <c r="Q230"/>
      <c r="S230"/>
      <c r="T230"/>
      <c r="U230"/>
      <c r="V230"/>
      <c r="X230"/>
      <c r="Y230"/>
      <c r="Z230"/>
      <c r="AA230"/>
    </row>
    <row r="231" spans="1:27" ht="15" customHeight="1" x14ac:dyDescent="0.25">
      <c r="A231" s="4">
        <v>72</v>
      </c>
      <c r="B231" s="4" t="s">
        <v>9</v>
      </c>
      <c r="C231" s="27" t="s">
        <v>36</v>
      </c>
      <c r="D231" s="4">
        <v>24841310</v>
      </c>
      <c r="E231" s="3" t="s">
        <v>169</v>
      </c>
      <c r="F231" s="3" t="s">
        <v>169</v>
      </c>
      <c r="G231" s="2">
        <v>43100</v>
      </c>
      <c r="H231" s="3" t="s">
        <v>40</v>
      </c>
      <c r="I231" s="3" t="s">
        <v>40</v>
      </c>
      <c r="J231" s="3">
        <v>0</v>
      </c>
      <c r="K231" s="3" t="s">
        <v>40</v>
      </c>
      <c r="L231" s="2">
        <v>43465</v>
      </c>
      <c r="M231" s="2">
        <v>43430</v>
      </c>
      <c r="O231"/>
      <c r="P231"/>
      <c r="Q231"/>
      <c r="S231"/>
      <c r="T231"/>
      <c r="U231"/>
      <c r="V231"/>
      <c r="X231"/>
      <c r="Y231"/>
      <c r="Z231"/>
      <c r="AA231"/>
    </row>
    <row r="232" spans="1:27" ht="15" x14ac:dyDescent="0.25">
      <c r="A232" s="4"/>
      <c r="B232" s="4"/>
      <c r="C232" s="27">
        <v>24841310</v>
      </c>
      <c r="D232" s="4"/>
      <c r="E232" s="3"/>
      <c r="F232" s="3"/>
      <c r="G232" s="2"/>
      <c r="H232" s="3"/>
      <c r="I232" s="3"/>
      <c r="J232" s="3"/>
      <c r="K232" s="3"/>
      <c r="L232" s="2"/>
      <c r="M232" s="2"/>
      <c r="O232"/>
      <c r="P232"/>
      <c r="Q232"/>
      <c r="S232"/>
      <c r="T232"/>
      <c r="U232"/>
      <c r="V232"/>
      <c r="X232"/>
      <c r="Y232"/>
      <c r="Z232"/>
      <c r="AA232"/>
    </row>
    <row r="233" spans="1:27" ht="15" customHeight="1" x14ac:dyDescent="0.25">
      <c r="A233" s="4">
        <v>74</v>
      </c>
      <c r="B233" s="4" t="s">
        <v>9</v>
      </c>
      <c r="C233" s="27" t="s">
        <v>36</v>
      </c>
      <c r="D233" s="4">
        <v>24841327</v>
      </c>
      <c r="E233" s="3" t="s">
        <v>170</v>
      </c>
      <c r="F233" s="3" t="s">
        <v>171</v>
      </c>
      <c r="G233" s="2">
        <v>43100</v>
      </c>
      <c r="H233" s="3" t="s">
        <v>40</v>
      </c>
      <c r="I233" s="3" t="s">
        <v>40</v>
      </c>
      <c r="J233" s="3">
        <v>0</v>
      </c>
      <c r="K233" s="3" t="s">
        <v>40</v>
      </c>
      <c r="L233" s="2">
        <v>43465</v>
      </c>
      <c r="M233" s="2">
        <v>43399</v>
      </c>
      <c r="O233"/>
      <c r="P233"/>
      <c r="Q233"/>
      <c r="S233"/>
      <c r="T233"/>
      <c r="U233"/>
      <c r="V233"/>
      <c r="X233"/>
      <c r="Y233"/>
      <c r="Z233"/>
      <c r="AA233"/>
    </row>
    <row r="234" spans="1:27" ht="15" x14ac:dyDescent="0.25">
      <c r="A234" s="4"/>
      <c r="B234" s="4"/>
      <c r="C234" s="27">
        <v>24841327</v>
      </c>
      <c r="D234" s="4"/>
      <c r="E234" s="3"/>
      <c r="F234" s="3"/>
      <c r="G234" s="2"/>
      <c r="H234" s="3"/>
      <c r="I234" s="3"/>
      <c r="J234" s="3"/>
      <c r="K234" s="3"/>
      <c r="L234" s="2"/>
      <c r="M234" s="2"/>
      <c r="O234"/>
      <c r="P234"/>
      <c r="Q234"/>
      <c r="S234"/>
      <c r="T234"/>
      <c r="U234"/>
      <c r="V234"/>
      <c r="X234"/>
      <c r="Y234"/>
      <c r="Z234"/>
      <c r="AA234"/>
    </row>
    <row r="235" spans="1:27" ht="15" customHeight="1" x14ac:dyDescent="0.25">
      <c r="A235" s="4">
        <v>75</v>
      </c>
      <c r="B235" s="4" t="s">
        <v>9</v>
      </c>
      <c r="C235" s="27" t="s">
        <v>36</v>
      </c>
      <c r="D235" s="4">
        <v>24841318</v>
      </c>
      <c r="E235" s="3" t="s">
        <v>172</v>
      </c>
      <c r="F235" s="3" t="s">
        <v>173</v>
      </c>
      <c r="G235" s="2">
        <v>43100</v>
      </c>
      <c r="H235" s="3" t="s">
        <v>40</v>
      </c>
      <c r="I235" s="3" t="s">
        <v>40</v>
      </c>
      <c r="J235" s="3">
        <v>0</v>
      </c>
      <c r="K235" s="3" t="s">
        <v>40</v>
      </c>
      <c r="L235" s="2">
        <v>43465</v>
      </c>
      <c r="M235" s="2">
        <v>43430</v>
      </c>
      <c r="O235"/>
      <c r="P235"/>
      <c r="Q235"/>
      <c r="S235"/>
      <c r="T235"/>
      <c r="U235"/>
      <c r="V235"/>
      <c r="X235"/>
      <c r="Y235"/>
      <c r="Z235"/>
      <c r="AA235"/>
    </row>
    <row r="236" spans="1:27" ht="15" x14ac:dyDescent="0.25">
      <c r="A236" s="4"/>
      <c r="B236" s="4"/>
      <c r="C236" s="27">
        <v>24841318</v>
      </c>
      <c r="D236" s="4"/>
      <c r="E236" s="3"/>
      <c r="F236" s="3"/>
      <c r="G236" s="2"/>
      <c r="H236" s="3"/>
      <c r="I236" s="3"/>
      <c r="J236" s="3"/>
      <c r="K236" s="3"/>
      <c r="L236" s="2"/>
      <c r="M236" s="2"/>
      <c r="O236"/>
      <c r="P236"/>
      <c r="Q236"/>
      <c r="S236"/>
      <c r="T236"/>
      <c r="U236"/>
      <c r="V236"/>
      <c r="X236"/>
      <c r="Y236"/>
      <c r="Z236"/>
      <c r="AA236"/>
    </row>
    <row r="237" spans="1:27" ht="15" customHeight="1" x14ac:dyDescent="0.25">
      <c r="A237" s="4">
        <v>76</v>
      </c>
      <c r="B237" s="4" t="s">
        <v>9</v>
      </c>
      <c r="C237" s="27" t="s">
        <v>36</v>
      </c>
      <c r="D237" s="4">
        <v>24841320</v>
      </c>
      <c r="E237" s="3" t="s">
        <v>174</v>
      </c>
      <c r="F237" s="3" t="s">
        <v>175</v>
      </c>
      <c r="G237" s="2">
        <v>43100</v>
      </c>
      <c r="H237" s="3" t="s">
        <v>40</v>
      </c>
      <c r="I237" s="3" t="s">
        <v>40</v>
      </c>
      <c r="J237" s="3">
        <v>0</v>
      </c>
      <c r="K237" s="3" t="s">
        <v>40</v>
      </c>
      <c r="L237" s="2">
        <v>43465</v>
      </c>
      <c r="M237" s="2">
        <v>43399</v>
      </c>
      <c r="O237"/>
      <c r="P237"/>
      <c r="Q237"/>
      <c r="S237"/>
      <c r="T237"/>
      <c r="U237"/>
      <c r="V237"/>
      <c r="X237"/>
      <c r="Y237"/>
      <c r="Z237"/>
      <c r="AA237"/>
    </row>
    <row r="238" spans="1:27" ht="15" x14ac:dyDescent="0.25">
      <c r="A238" s="4"/>
      <c r="B238" s="4"/>
      <c r="C238" s="27">
        <v>24841320</v>
      </c>
      <c r="D238" s="4"/>
      <c r="E238" s="3"/>
      <c r="F238" s="3"/>
      <c r="G238" s="2"/>
      <c r="H238" s="3"/>
      <c r="I238" s="3"/>
      <c r="J238" s="3"/>
      <c r="K238" s="3"/>
      <c r="L238" s="2"/>
      <c r="M238" s="2"/>
      <c r="O238"/>
      <c r="P238"/>
      <c r="Q238"/>
      <c r="S238"/>
      <c r="T238"/>
      <c r="U238"/>
      <c r="V238"/>
      <c r="X238"/>
      <c r="Y238"/>
      <c r="Z238"/>
      <c r="AA238"/>
    </row>
    <row r="239" spans="1:27" ht="15" customHeight="1" x14ac:dyDescent="0.25">
      <c r="A239" s="4">
        <v>77</v>
      </c>
      <c r="B239" s="4" t="s">
        <v>9</v>
      </c>
      <c r="C239" s="27" t="s">
        <v>36</v>
      </c>
      <c r="D239" s="4">
        <v>24841313</v>
      </c>
      <c r="E239" s="3" t="s">
        <v>176</v>
      </c>
      <c r="F239" s="3" t="s">
        <v>177</v>
      </c>
      <c r="G239" s="2">
        <v>43100</v>
      </c>
      <c r="H239" s="3" t="s">
        <v>40</v>
      </c>
      <c r="I239" s="3" t="s">
        <v>40</v>
      </c>
      <c r="J239" s="3">
        <v>0</v>
      </c>
      <c r="K239" s="3" t="s">
        <v>40</v>
      </c>
      <c r="L239" s="2">
        <v>43465</v>
      </c>
      <c r="M239" s="2">
        <v>43430</v>
      </c>
      <c r="O239"/>
      <c r="P239"/>
      <c r="Q239"/>
      <c r="S239"/>
      <c r="T239"/>
      <c r="U239"/>
      <c r="V239"/>
      <c r="X239"/>
      <c r="Y239"/>
      <c r="Z239"/>
      <c r="AA239"/>
    </row>
    <row r="240" spans="1:27" ht="15" x14ac:dyDescent="0.25">
      <c r="A240" s="4"/>
      <c r="B240" s="4"/>
      <c r="C240" s="27">
        <v>24841313</v>
      </c>
      <c r="D240" s="4"/>
      <c r="E240" s="3"/>
      <c r="F240" s="3"/>
      <c r="G240" s="2"/>
      <c r="H240" s="3"/>
      <c r="I240" s="3"/>
      <c r="J240" s="3"/>
      <c r="K240" s="3"/>
      <c r="L240" s="2"/>
      <c r="M240" s="2"/>
      <c r="O240"/>
      <c r="P240"/>
      <c r="Q240"/>
      <c r="S240"/>
      <c r="T240"/>
      <c r="U240"/>
      <c r="V240"/>
      <c r="X240"/>
      <c r="Y240"/>
      <c r="Z240"/>
      <c r="AA240"/>
    </row>
    <row r="241" spans="1:27" ht="15" customHeight="1" x14ac:dyDescent="0.25">
      <c r="A241" s="4">
        <v>78</v>
      </c>
      <c r="B241" s="4" t="s">
        <v>9</v>
      </c>
      <c r="C241" s="27" t="s">
        <v>36</v>
      </c>
      <c r="D241" s="4">
        <v>24841324</v>
      </c>
      <c r="E241" s="3" t="s">
        <v>178</v>
      </c>
      <c r="F241" s="3" t="s">
        <v>179</v>
      </c>
      <c r="G241" s="2">
        <v>43100</v>
      </c>
      <c r="H241" s="3" t="s">
        <v>40</v>
      </c>
      <c r="I241" s="3" t="s">
        <v>40</v>
      </c>
      <c r="J241" s="3">
        <v>0</v>
      </c>
      <c r="K241" s="3" t="s">
        <v>40</v>
      </c>
      <c r="L241" s="2">
        <v>43465</v>
      </c>
      <c r="M241" s="2">
        <v>43430</v>
      </c>
      <c r="O241"/>
      <c r="P241"/>
      <c r="Q241"/>
      <c r="S241"/>
      <c r="T241"/>
      <c r="U241"/>
      <c r="V241"/>
      <c r="X241"/>
      <c r="Y241"/>
      <c r="Z241"/>
      <c r="AA241"/>
    </row>
    <row r="242" spans="1:27" ht="15" x14ac:dyDescent="0.25">
      <c r="A242" s="4"/>
      <c r="B242" s="4"/>
      <c r="C242" s="27">
        <v>24841324</v>
      </c>
      <c r="D242" s="4"/>
      <c r="E242" s="3"/>
      <c r="F242" s="3"/>
      <c r="G242" s="2"/>
      <c r="H242" s="3"/>
      <c r="I242" s="3"/>
      <c r="J242" s="3"/>
      <c r="K242" s="3"/>
      <c r="L242" s="2"/>
      <c r="M242" s="2"/>
      <c r="O242"/>
      <c r="P242"/>
      <c r="Q242"/>
      <c r="S242"/>
      <c r="T242"/>
      <c r="U242"/>
      <c r="V242"/>
      <c r="X242"/>
      <c r="Y242"/>
      <c r="Z242"/>
      <c r="AA242"/>
    </row>
    <row r="243" spans="1:27" x14ac:dyDescent="0.25">
      <c r="A243"/>
      <c r="B243"/>
      <c r="C243"/>
      <c r="D243"/>
      <c r="E243"/>
      <c r="F243"/>
      <c r="G243"/>
      <c r="H243"/>
      <c r="I243"/>
      <c r="M243"/>
      <c r="O243"/>
      <c r="P243"/>
      <c r="Q243"/>
      <c r="S243"/>
      <c r="T243"/>
      <c r="U243"/>
      <c r="V243"/>
      <c r="X243"/>
      <c r="Y243"/>
      <c r="Z243"/>
      <c r="AA243"/>
    </row>
    <row r="244" spans="1:27" x14ac:dyDescent="0.25">
      <c r="A244" s="28" t="s">
        <v>180</v>
      </c>
      <c r="B244"/>
      <c r="C244"/>
      <c r="D244"/>
      <c r="E244"/>
      <c r="F244"/>
      <c r="G244"/>
      <c r="H244"/>
      <c r="I244"/>
      <c r="M244"/>
      <c r="O244"/>
      <c r="P244"/>
      <c r="Q244"/>
      <c r="S244"/>
      <c r="T244"/>
      <c r="U244"/>
      <c r="V244"/>
      <c r="X244"/>
      <c r="Y244"/>
      <c r="Z244"/>
      <c r="AA244"/>
    </row>
    <row r="245" spans="1:27" x14ac:dyDescent="0.25">
      <c r="A245"/>
      <c r="B245"/>
      <c r="C245"/>
      <c r="D245"/>
      <c r="E245"/>
      <c r="F245"/>
      <c r="G245"/>
      <c r="H245"/>
      <c r="I245"/>
      <c r="M245"/>
      <c r="O245"/>
      <c r="P245"/>
      <c r="Q245"/>
      <c r="S245"/>
      <c r="T245"/>
      <c r="U245"/>
      <c r="V245"/>
      <c r="X245"/>
      <c r="Y245"/>
      <c r="Z245"/>
      <c r="AA245"/>
    </row>
    <row r="246" spans="1:27" x14ac:dyDescent="0.25">
      <c r="A246"/>
      <c r="B246"/>
      <c r="C246"/>
      <c r="D246"/>
      <c r="E246"/>
      <c r="F246"/>
      <c r="G246"/>
      <c r="H246"/>
      <c r="I246"/>
      <c r="M246"/>
      <c r="O246"/>
      <c r="P246"/>
      <c r="Q246"/>
      <c r="S246"/>
      <c r="T246"/>
      <c r="U246"/>
      <c r="V246"/>
      <c r="X246"/>
      <c r="Y246"/>
      <c r="Z246"/>
      <c r="AA246"/>
    </row>
    <row r="247" spans="1:27" x14ac:dyDescent="0.25">
      <c r="A247"/>
      <c r="B247"/>
      <c r="C247"/>
      <c r="D247"/>
      <c r="E247"/>
      <c r="F247"/>
      <c r="G247"/>
      <c r="H247"/>
      <c r="I247"/>
      <c r="M247"/>
      <c r="O247"/>
      <c r="P247"/>
      <c r="Q247"/>
      <c r="S247"/>
      <c r="T247"/>
      <c r="U247"/>
      <c r="V247"/>
      <c r="X247"/>
      <c r="Y247"/>
      <c r="Z247"/>
      <c r="AA247"/>
    </row>
    <row r="248" spans="1:27" x14ac:dyDescent="0.25">
      <c r="A248"/>
      <c r="B248"/>
      <c r="C248"/>
      <c r="D248"/>
      <c r="E248"/>
      <c r="F248"/>
      <c r="G248"/>
      <c r="H248"/>
      <c r="I248"/>
      <c r="M248"/>
      <c r="O248"/>
      <c r="P248"/>
      <c r="Q248"/>
      <c r="S248"/>
      <c r="T248"/>
      <c r="U248"/>
      <c r="V248"/>
      <c r="X248"/>
      <c r="Y248"/>
      <c r="Z248"/>
      <c r="AA248"/>
    </row>
    <row r="249" spans="1:27" x14ac:dyDescent="0.25">
      <c r="A249"/>
      <c r="B249"/>
      <c r="C249"/>
      <c r="D249"/>
      <c r="E249"/>
      <c r="F249" s="3" t="s">
        <v>132</v>
      </c>
      <c r="G249"/>
      <c r="H249"/>
      <c r="I249"/>
      <c r="M249"/>
      <c r="O249"/>
      <c r="P249"/>
      <c r="Q249"/>
      <c r="S249"/>
      <c r="T249"/>
      <c r="U249"/>
      <c r="V249"/>
      <c r="X249"/>
      <c r="Y249"/>
      <c r="Z249"/>
      <c r="AA249"/>
    </row>
    <row r="250" spans="1:27" x14ac:dyDescent="0.25">
      <c r="A250"/>
      <c r="B250"/>
      <c r="C250"/>
      <c r="D250"/>
      <c r="E250"/>
      <c r="F250" s="3"/>
      <c r="G250"/>
      <c r="H250"/>
      <c r="I250"/>
      <c r="M250"/>
      <c r="O250"/>
      <c r="P250"/>
      <c r="Q250"/>
      <c r="S250"/>
      <c r="T250"/>
      <c r="U250"/>
      <c r="V250"/>
      <c r="X250"/>
      <c r="Y250"/>
      <c r="Z250"/>
      <c r="AA250"/>
    </row>
    <row r="251" spans="1:27" x14ac:dyDescent="0.25">
      <c r="A251"/>
      <c r="B251"/>
      <c r="C251"/>
      <c r="D251"/>
      <c r="E251"/>
      <c r="F251" s="3" t="s">
        <v>134</v>
      </c>
      <c r="G251"/>
      <c r="H251"/>
      <c r="I251"/>
      <c r="M251"/>
      <c r="O251"/>
      <c r="P251"/>
      <c r="Q251"/>
      <c r="S251"/>
      <c r="T251"/>
      <c r="U251"/>
      <c r="V251"/>
      <c r="X251"/>
      <c r="Y251"/>
      <c r="Z251"/>
      <c r="AA251"/>
    </row>
    <row r="252" spans="1:27" x14ac:dyDescent="0.25">
      <c r="A252"/>
      <c r="B252"/>
      <c r="C252"/>
      <c r="D252"/>
      <c r="E252"/>
      <c r="F252" s="3"/>
      <c r="G252"/>
      <c r="H252"/>
      <c r="I252"/>
      <c r="M252"/>
      <c r="O252"/>
      <c r="P252"/>
      <c r="Q252"/>
      <c r="S252"/>
      <c r="T252"/>
      <c r="U252"/>
      <c r="V252"/>
      <c r="X252"/>
      <c r="Y252"/>
      <c r="Z252"/>
      <c r="AA252"/>
    </row>
    <row r="253" spans="1:27" x14ac:dyDescent="0.25">
      <c r="A253"/>
      <c r="B253"/>
      <c r="C253"/>
      <c r="D253"/>
      <c r="E253"/>
      <c r="F253"/>
      <c r="G253"/>
      <c r="H253"/>
      <c r="I253"/>
      <c r="M253"/>
      <c r="O253"/>
      <c r="P253"/>
      <c r="Q253"/>
      <c r="S253"/>
      <c r="T253"/>
      <c r="U253"/>
      <c r="V253"/>
      <c r="X253"/>
      <c r="Y253"/>
      <c r="Z253"/>
      <c r="AA253"/>
    </row>
    <row r="254" spans="1:27" x14ac:dyDescent="0.25">
      <c r="A254"/>
      <c r="B254"/>
      <c r="C254"/>
      <c r="D254"/>
      <c r="E254"/>
      <c r="F254"/>
      <c r="G254"/>
      <c r="H254"/>
      <c r="I254"/>
      <c r="M254"/>
      <c r="O254"/>
      <c r="P254"/>
      <c r="Q254"/>
      <c r="S254"/>
      <c r="T254"/>
      <c r="U254"/>
      <c r="V254"/>
      <c r="X254"/>
      <c r="Y254"/>
      <c r="Z254"/>
      <c r="AA254"/>
    </row>
    <row r="255" spans="1:27" x14ac:dyDescent="0.25">
      <c r="A255"/>
      <c r="B255"/>
      <c r="C255"/>
      <c r="D255"/>
      <c r="E255"/>
      <c r="F255"/>
      <c r="G255"/>
      <c r="H255"/>
      <c r="I255"/>
      <c r="M255"/>
      <c r="O255"/>
      <c r="P255"/>
      <c r="Q255"/>
      <c r="S255"/>
      <c r="T255"/>
      <c r="U255"/>
      <c r="V255"/>
      <c r="X255"/>
      <c r="Y255"/>
      <c r="Z255"/>
      <c r="AA255"/>
    </row>
    <row r="256" spans="1:27" x14ac:dyDescent="0.25">
      <c r="A256"/>
      <c r="B256"/>
      <c r="C256"/>
      <c r="D256"/>
      <c r="E256"/>
      <c r="F256"/>
      <c r="G256"/>
      <c r="H256"/>
      <c r="I256"/>
      <c r="M256"/>
      <c r="O256"/>
      <c r="P256"/>
      <c r="Q256"/>
      <c r="S256"/>
      <c r="T256"/>
      <c r="U256"/>
      <c r="V256"/>
      <c r="X256"/>
      <c r="Y256"/>
      <c r="Z256"/>
      <c r="AA256"/>
    </row>
    <row r="257" spans="1:27" x14ac:dyDescent="0.25">
      <c r="A257"/>
      <c r="B257"/>
      <c r="C257"/>
      <c r="D257"/>
      <c r="E257"/>
      <c r="F257"/>
      <c r="G257"/>
      <c r="H257"/>
      <c r="I257"/>
      <c r="M257"/>
      <c r="O257"/>
      <c r="P257"/>
      <c r="Q257"/>
      <c r="S257"/>
      <c r="T257"/>
      <c r="U257"/>
      <c r="V257"/>
      <c r="X257"/>
      <c r="Y257"/>
      <c r="Z257"/>
      <c r="AA257"/>
    </row>
    <row r="258" spans="1:27" x14ac:dyDescent="0.25">
      <c r="A258"/>
      <c r="B258"/>
      <c r="C258"/>
      <c r="D258"/>
      <c r="E258"/>
      <c r="F258"/>
      <c r="G258"/>
      <c r="H258"/>
      <c r="I258"/>
      <c r="M258"/>
      <c r="O258"/>
      <c r="P258"/>
      <c r="Q258"/>
      <c r="S258"/>
      <c r="T258"/>
      <c r="U258"/>
      <c r="V258"/>
      <c r="X258"/>
      <c r="Y258"/>
      <c r="Z258"/>
      <c r="AA258"/>
    </row>
    <row r="259" spans="1:27" x14ac:dyDescent="0.25">
      <c r="A259"/>
      <c r="B259"/>
      <c r="C259"/>
      <c r="D259"/>
      <c r="E259"/>
      <c r="F259"/>
      <c r="G259"/>
      <c r="H259"/>
      <c r="I259"/>
      <c r="M259"/>
      <c r="O259"/>
      <c r="P259"/>
      <c r="Q259"/>
      <c r="S259"/>
      <c r="T259"/>
      <c r="U259"/>
      <c r="V259"/>
      <c r="X259"/>
      <c r="Y259"/>
      <c r="Z259"/>
      <c r="AA259"/>
    </row>
    <row r="260" spans="1:27" x14ac:dyDescent="0.25">
      <c r="A260"/>
      <c r="B260"/>
      <c r="C260"/>
      <c r="D260"/>
      <c r="E260"/>
      <c r="F260"/>
      <c r="G260"/>
      <c r="H260"/>
      <c r="I260"/>
      <c r="M260"/>
      <c r="O260"/>
      <c r="P260"/>
      <c r="Q260"/>
      <c r="S260"/>
      <c r="T260"/>
      <c r="U260"/>
      <c r="V260"/>
      <c r="X260"/>
      <c r="Y260"/>
      <c r="Z260"/>
      <c r="AA260"/>
    </row>
    <row r="261" spans="1:27" x14ac:dyDescent="0.25">
      <c r="A261"/>
      <c r="B261"/>
      <c r="C261"/>
      <c r="D261"/>
      <c r="E261"/>
      <c r="F261"/>
      <c r="G261"/>
      <c r="H261"/>
      <c r="I261"/>
      <c r="M261"/>
      <c r="O261"/>
      <c r="P261"/>
      <c r="Q261"/>
      <c r="S261"/>
      <c r="T261"/>
      <c r="U261"/>
      <c r="V261"/>
      <c r="X261"/>
      <c r="Y261"/>
      <c r="Z261"/>
      <c r="AA261"/>
    </row>
    <row r="262" spans="1:27" x14ac:dyDescent="0.25">
      <c r="A262"/>
      <c r="B262"/>
      <c r="C262"/>
      <c r="D262"/>
      <c r="E262"/>
      <c r="F262"/>
      <c r="G262"/>
      <c r="H262"/>
      <c r="I262"/>
      <c r="M262"/>
      <c r="O262"/>
      <c r="P262"/>
      <c r="Q262"/>
      <c r="S262"/>
      <c r="T262"/>
      <c r="U262"/>
      <c r="V262"/>
      <c r="X262"/>
      <c r="Y262"/>
      <c r="Z262"/>
      <c r="AA262"/>
    </row>
    <row r="263" spans="1:27" x14ac:dyDescent="0.25">
      <c r="A263"/>
      <c r="B263"/>
      <c r="C263"/>
      <c r="D263"/>
      <c r="E263"/>
      <c r="F263"/>
      <c r="G263"/>
      <c r="H263"/>
      <c r="I263"/>
      <c r="M263"/>
      <c r="O263"/>
      <c r="P263"/>
      <c r="Q263"/>
      <c r="S263"/>
      <c r="T263"/>
      <c r="U263"/>
      <c r="V263"/>
      <c r="X263"/>
      <c r="Y263"/>
      <c r="Z263"/>
      <c r="AA263"/>
    </row>
    <row r="264" spans="1:27" x14ac:dyDescent="0.25">
      <c r="A264"/>
      <c r="B264"/>
      <c r="C264"/>
      <c r="D264"/>
      <c r="E264"/>
      <c r="F264"/>
      <c r="G264"/>
      <c r="H264"/>
      <c r="I264"/>
      <c r="M264"/>
      <c r="O264"/>
      <c r="P264"/>
      <c r="Q264"/>
      <c r="S264"/>
      <c r="T264"/>
      <c r="U264"/>
      <c r="V264"/>
      <c r="X264"/>
      <c r="Y264"/>
      <c r="Z264"/>
      <c r="AA264"/>
    </row>
    <row r="265" spans="1:27" x14ac:dyDescent="0.25">
      <c r="A265"/>
      <c r="B265"/>
      <c r="C265"/>
      <c r="D265"/>
      <c r="E265"/>
      <c r="F265"/>
      <c r="G265"/>
      <c r="H265"/>
      <c r="I265"/>
      <c r="M265"/>
      <c r="O265"/>
      <c r="P265"/>
      <c r="Q265"/>
      <c r="S265"/>
      <c r="T265"/>
      <c r="U265"/>
      <c r="V265"/>
      <c r="X265"/>
      <c r="Y265"/>
      <c r="Z265"/>
      <c r="AA265"/>
    </row>
    <row r="266" spans="1:27" x14ac:dyDescent="0.25">
      <c r="A266"/>
      <c r="B266"/>
      <c r="C266"/>
      <c r="D266"/>
      <c r="E266"/>
      <c r="F266"/>
      <c r="G266"/>
      <c r="H266"/>
      <c r="I266"/>
      <c r="M266"/>
      <c r="O266"/>
      <c r="P266"/>
      <c r="Q266"/>
      <c r="S266"/>
      <c r="T266"/>
      <c r="U266"/>
      <c r="V266"/>
      <c r="X266"/>
      <c r="Y266"/>
      <c r="Z266"/>
      <c r="AA266"/>
    </row>
    <row r="267" spans="1:27" ht="18.75" x14ac:dyDescent="0.25">
      <c r="A267" s="8" t="s">
        <v>0</v>
      </c>
      <c r="B267" s="8"/>
      <c r="C267" s="8"/>
      <c r="D267" s="8"/>
      <c r="E267" s="8"/>
      <c r="F267" s="8"/>
      <c r="G267" s="8"/>
      <c r="H267" s="8"/>
      <c r="I267" s="8"/>
      <c r="M267"/>
      <c r="O267"/>
      <c r="P267"/>
      <c r="Q267"/>
      <c r="S267"/>
      <c r="T267"/>
      <c r="U267"/>
      <c r="V267"/>
      <c r="X267"/>
      <c r="Y267"/>
      <c r="Z267"/>
      <c r="AA267"/>
    </row>
    <row r="268" spans="1:27" ht="15.75" customHeight="1" x14ac:dyDescent="0.25">
      <c r="A268" s="7" t="s">
        <v>1</v>
      </c>
      <c r="B268" s="6" t="s">
        <v>2</v>
      </c>
      <c r="C268" s="6" t="s">
        <v>3</v>
      </c>
      <c r="D268" s="6" t="s">
        <v>4</v>
      </c>
      <c r="E268" s="7" t="s">
        <v>5</v>
      </c>
      <c r="F268" s="7"/>
      <c r="G268" s="6" t="s">
        <v>6</v>
      </c>
      <c r="H268" s="6" t="s">
        <v>7</v>
      </c>
      <c r="I268" s="6" t="s">
        <v>8</v>
      </c>
      <c r="M268"/>
      <c r="O268"/>
      <c r="P268"/>
      <c r="Q268"/>
      <c r="S268"/>
      <c r="T268"/>
      <c r="U268"/>
      <c r="V268"/>
      <c r="X268"/>
      <c r="Y268"/>
      <c r="Z268"/>
      <c r="AA268"/>
    </row>
    <row r="269" spans="1:27" x14ac:dyDescent="0.25">
      <c r="A269" s="7"/>
      <c r="B269" s="6"/>
      <c r="C269" s="6"/>
      <c r="D269" s="6"/>
      <c r="E269" s="13">
        <v>43430</v>
      </c>
      <c r="F269" s="13">
        <v>43460</v>
      </c>
      <c r="G269" s="6"/>
      <c r="H269" s="6"/>
      <c r="I269" s="6"/>
      <c r="M269"/>
      <c r="O269"/>
      <c r="P269"/>
      <c r="Q269"/>
      <c r="S269"/>
      <c r="T269"/>
      <c r="U269"/>
      <c r="V269"/>
      <c r="X269" s="9" t="s">
        <v>181</v>
      </c>
      <c r="Y269"/>
      <c r="Z269"/>
      <c r="AA269"/>
    </row>
    <row r="270" spans="1:27" x14ac:dyDescent="0.25">
      <c r="A270" s="12">
        <v>1</v>
      </c>
      <c r="B270" s="14" t="s">
        <v>9</v>
      </c>
      <c r="C270" s="14">
        <v>24341735</v>
      </c>
      <c r="D270" s="15">
        <v>75.599999999999994</v>
      </c>
      <c r="E270" s="11">
        <v>20110.599999999999</v>
      </c>
      <c r="F270" s="11">
        <v>21275.1</v>
      </c>
      <c r="G270" s="16">
        <f>(F270-E270)*0.0008598</f>
        <v>1.0012371</v>
      </c>
      <c r="H270" s="11">
        <f t="shared" ref="H270:H301" si="7">$H$84*D270</f>
        <v>0.27102100896844017</v>
      </c>
      <c r="I270" s="16">
        <f t="shared" ref="I270:I301" si="8">G270+H270</f>
        <v>1.2722581089684402</v>
      </c>
      <c r="M270" s="9">
        <v>1.04470243462579E-2</v>
      </c>
      <c r="O270" s="15">
        <v>75.599999999999994</v>
      </c>
      <c r="P270" s="11">
        <v>21275.1</v>
      </c>
      <c r="Q270"/>
      <c r="S270" s="11">
        <v>20110.599999999999</v>
      </c>
      <c r="T270" s="11">
        <v>21275.1</v>
      </c>
      <c r="U270" s="29">
        <f t="shared" ref="U270:U301" si="9">T270-S270</f>
        <v>1164.5</v>
      </c>
      <c r="V270" s="30">
        <v>1.0012371</v>
      </c>
      <c r="X270" s="9">
        <f>T352*O270</f>
        <v>0.31220705491433737</v>
      </c>
      <c r="Y270" s="15">
        <v>75.599999999999994</v>
      </c>
      <c r="Z270" s="9">
        <v>0.31220700000000001</v>
      </c>
      <c r="AA270" s="9">
        <f t="shared" ref="AA270:AA301" si="10">Z270/Y270</f>
        <v>4.129722222222223E-3</v>
      </c>
    </row>
    <row r="271" spans="1:27" x14ac:dyDescent="0.25">
      <c r="A271" s="12">
        <v>2</v>
      </c>
      <c r="B271" s="14" t="s">
        <v>9</v>
      </c>
      <c r="C271" s="14">
        <v>24341739</v>
      </c>
      <c r="D271" s="15">
        <v>80.3</v>
      </c>
      <c r="E271" s="11">
        <v>26405.4</v>
      </c>
      <c r="F271" s="11">
        <v>27597.4</v>
      </c>
      <c r="G271" s="16">
        <f>(F271-E271)*0.0008598</f>
        <v>1.0248816000000001</v>
      </c>
      <c r="H271" s="11">
        <f t="shared" si="7"/>
        <v>0.28787019867944108</v>
      </c>
      <c r="I271" s="16">
        <f t="shared" si="8"/>
        <v>1.3127517986794413</v>
      </c>
      <c r="O271" s="15">
        <v>80.3</v>
      </c>
      <c r="P271" s="11">
        <v>27597.4</v>
      </c>
      <c r="Q271"/>
      <c r="S271" s="11">
        <v>26405.4</v>
      </c>
      <c r="T271" s="11">
        <v>27597.4</v>
      </c>
      <c r="U271" s="29">
        <f t="shared" si="9"/>
        <v>1192</v>
      </c>
      <c r="V271" s="30">
        <v>1.0248816000000001</v>
      </c>
      <c r="Y271" s="15">
        <v>80.3</v>
      </c>
      <c r="Z271" s="9">
        <v>0.31220700000000001</v>
      </c>
      <c r="AA271" s="9">
        <f t="shared" si="10"/>
        <v>3.888007471980075E-3</v>
      </c>
    </row>
    <row r="272" spans="1:27" x14ac:dyDescent="0.25">
      <c r="A272" s="12">
        <v>3</v>
      </c>
      <c r="B272" s="14" t="s">
        <v>9</v>
      </c>
      <c r="C272" s="14">
        <v>24341721</v>
      </c>
      <c r="D272" s="15">
        <v>75.599999999999994</v>
      </c>
      <c r="E272" s="11">
        <v>35543.5</v>
      </c>
      <c r="F272" s="11">
        <v>35543.5</v>
      </c>
      <c r="G272" s="16">
        <f>(F272-E272)*0.0008598</f>
        <v>0</v>
      </c>
      <c r="H272" s="11">
        <f t="shared" si="7"/>
        <v>0.27102100896844017</v>
      </c>
      <c r="I272" s="16">
        <f t="shared" si="8"/>
        <v>0.27102100896844017</v>
      </c>
      <c r="O272" s="15">
        <v>75.599999999999994</v>
      </c>
      <c r="P272" s="11">
        <v>35543.5</v>
      </c>
      <c r="Q272"/>
      <c r="S272" s="11">
        <v>35543.5</v>
      </c>
      <c r="T272" s="11">
        <v>35543.5</v>
      </c>
      <c r="U272" s="29">
        <f t="shared" si="9"/>
        <v>0</v>
      </c>
      <c r="V272" s="30">
        <v>0</v>
      </c>
      <c r="Y272" s="15">
        <v>75.599999999999994</v>
      </c>
      <c r="Z272" s="9">
        <v>0.31220700000000001</v>
      </c>
      <c r="AA272" s="9">
        <f t="shared" si="10"/>
        <v>4.129722222222223E-3</v>
      </c>
    </row>
    <row r="273" spans="1:27" x14ac:dyDescent="0.25">
      <c r="A273" s="12">
        <v>4</v>
      </c>
      <c r="B273" s="14" t="s">
        <v>10</v>
      </c>
      <c r="C273" s="14" t="s">
        <v>11</v>
      </c>
      <c r="D273" s="15">
        <v>142.30000000000001</v>
      </c>
      <c r="E273" s="11"/>
      <c r="F273" s="18">
        <v>0.4</v>
      </c>
      <c r="G273" s="16">
        <v>0.4</v>
      </c>
      <c r="H273" s="11">
        <f t="shared" si="7"/>
        <v>0.51013610550541055</v>
      </c>
      <c r="I273" s="16">
        <f t="shared" si="8"/>
        <v>0.91013610550541058</v>
      </c>
      <c r="O273" s="15">
        <v>142.30000000000001</v>
      </c>
      <c r="P273" s="18">
        <v>0.4</v>
      </c>
      <c r="Q273"/>
      <c r="S273" s="11"/>
      <c r="T273" s="18">
        <v>0.4</v>
      </c>
      <c r="U273" s="29">
        <f t="shared" si="9"/>
        <v>0.4</v>
      </c>
      <c r="V273" s="30">
        <v>0.4</v>
      </c>
      <c r="Y273" s="15">
        <v>142.30000000000001</v>
      </c>
      <c r="Z273" s="9">
        <v>0.31220700000000001</v>
      </c>
      <c r="AA273" s="9">
        <f t="shared" si="10"/>
        <v>2.1940056219255095E-3</v>
      </c>
    </row>
    <row r="274" spans="1:27" x14ac:dyDescent="0.25">
      <c r="A274" s="12">
        <v>5</v>
      </c>
      <c r="B274" s="14" t="s">
        <v>9</v>
      </c>
      <c r="C274" s="14">
        <v>24341737</v>
      </c>
      <c r="D274" s="15">
        <v>78.900000000000006</v>
      </c>
      <c r="E274" s="11">
        <v>12586.2</v>
      </c>
      <c r="F274" s="11">
        <v>12829.5</v>
      </c>
      <c r="G274" s="16">
        <f>(F274-E274)*0.0008598</f>
        <v>0.20918933999999936</v>
      </c>
      <c r="H274" s="11">
        <f t="shared" si="7"/>
        <v>0.28285129110595147</v>
      </c>
      <c r="I274" s="16">
        <f t="shared" si="8"/>
        <v>0.49204063110595087</v>
      </c>
      <c r="O274" s="15">
        <v>78.900000000000006</v>
      </c>
      <c r="P274" s="11">
        <v>12829.5</v>
      </c>
      <c r="Q274"/>
      <c r="S274" s="11">
        <v>12586.2</v>
      </c>
      <c r="T274" s="11">
        <v>12829.5</v>
      </c>
      <c r="U274" s="29">
        <f t="shared" si="9"/>
        <v>243.29999999999927</v>
      </c>
      <c r="V274" s="30">
        <v>0.209189339999999</v>
      </c>
      <c r="Y274" s="15">
        <v>78.900000000000006</v>
      </c>
      <c r="Z274" s="9">
        <v>0.31220700000000001</v>
      </c>
      <c r="AA274" s="9">
        <f t="shared" si="10"/>
        <v>3.9569961977186313E-3</v>
      </c>
    </row>
    <row r="275" spans="1:27" x14ac:dyDescent="0.25">
      <c r="A275" s="12">
        <v>6</v>
      </c>
      <c r="B275" s="14" t="s">
        <v>10</v>
      </c>
      <c r="C275" s="14" t="s">
        <v>12</v>
      </c>
      <c r="D275" s="15">
        <v>146.69999999999999</v>
      </c>
      <c r="E275" s="11"/>
      <c r="F275" s="18">
        <v>0</v>
      </c>
      <c r="G275" s="16">
        <v>0</v>
      </c>
      <c r="H275" s="11">
        <f t="shared" si="7"/>
        <v>0.52590981502209222</v>
      </c>
      <c r="I275" s="16">
        <f t="shared" si="8"/>
        <v>0.52590981502209222</v>
      </c>
      <c r="O275" s="15">
        <v>146.69999999999999</v>
      </c>
      <c r="P275" s="18">
        <v>0</v>
      </c>
      <c r="Q275"/>
      <c r="S275" s="11"/>
      <c r="T275" s="18">
        <v>0</v>
      </c>
      <c r="U275" s="29">
        <f t="shared" si="9"/>
        <v>0</v>
      </c>
      <c r="V275" s="30">
        <v>0</v>
      </c>
      <c r="Y275" s="15">
        <v>146.69999999999999</v>
      </c>
      <c r="Z275" s="9">
        <v>0.31220700000000001</v>
      </c>
      <c r="AA275" s="9">
        <f t="shared" si="10"/>
        <v>2.1282004089979551E-3</v>
      </c>
    </row>
    <row r="276" spans="1:27" x14ac:dyDescent="0.25">
      <c r="A276" s="12">
        <v>7</v>
      </c>
      <c r="B276" s="14" t="s">
        <v>9</v>
      </c>
      <c r="C276" s="14">
        <v>24341723</v>
      </c>
      <c r="D276" s="15">
        <v>79.3</v>
      </c>
      <c r="E276" s="11">
        <v>7096</v>
      </c>
      <c r="F276" s="11">
        <v>7096</v>
      </c>
      <c r="G276" s="16">
        <f>(F276-E276)*0.0008598</f>
        <v>0</v>
      </c>
      <c r="H276" s="11">
        <f t="shared" si="7"/>
        <v>0.28428526469837706</v>
      </c>
      <c r="I276" s="16">
        <f t="shared" si="8"/>
        <v>0.28428526469837706</v>
      </c>
      <c r="O276" s="15">
        <v>79.3</v>
      </c>
      <c r="P276" s="11">
        <v>7096</v>
      </c>
      <c r="Q276"/>
      <c r="S276" s="11">
        <v>7096</v>
      </c>
      <c r="T276" s="11">
        <v>7096</v>
      </c>
      <c r="U276" s="29">
        <f t="shared" si="9"/>
        <v>0</v>
      </c>
      <c r="V276" s="30">
        <v>0</v>
      </c>
      <c r="Y276" s="15">
        <v>79.3</v>
      </c>
      <c r="Z276" s="9">
        <v>0.31220700000000001</v>
      </c>
      <c r="AA276" s="9">
        <f t="shared" si="10"/>
        <v>3.9370365699873903E-3</v>
      </c>
    </row>
    <row r="277" spans="1:27" x14ac:dyDescent="0.25">
      <c r="A277" s="12">
        <v>8</v>
      </c>
      <c r="B277" s="14" t="s">
        <v>9</v>
      </c>
      <c r="C277" s="14">
        <v>24341716</v>
      </c>
      <c r="D277" s="15">
        <v>146.5</v>
      </c>
      <c r="E277" s="11">
        <v>19589</v>
      </c>
      <c r="F277" s="11">
        <v>21180.6</v>
      </c>
      <c r="G277" s="16">
        <f>F273*0.0008598</f>
        <v>3.4392E-4</v>
      </c>
      <c r="H277" s="11">
        <f t="shared" si="7"/>
        <v>0.52519282822587943</v>
      </c>
      <c r="I277" s="16">
        <f t="shared" si="8"/>
        <v>0.52553674822587948</v>
      </c>
      <c r="O277" s="15">
        <v>146.5</v>
      </c>
      <c r="P277" s="11">
        <v>21180.6</v>
      </c>
      <c r="Q277"/>
      <c r="S277" s="11">
        <v>19589</v>
      </c>
      <c r="T277" s="11">
        <v>21180.6</v>
      </c>
      <c r="U277" s="29">
        <f t="shared" si="9"/>
        <v>1591.5999999999985</v>
      </c>
      <c r="V277" s="30">
        <v>3.4392E-4</v>
      </c>
      <c r="Y277" s="15">
        <v>146.5</v>
      </c>
      <c r="Z277" s="9">
        <v>0.31220700000000001</v>
      </c>
      <c r="AA277" s="9">
        <f t="shared" si="10"/>
        <v>2.1311058020477818E-3</v>
      </c>
    </row>
    <row r="278" spans="1:27" x14ac:dyDescent="0.25">
      <c r="A278" s="12">
        <v>9</v>
      </c>
      <c r="B278" s="14" t="s">
        <v>9</v>
      </c>
      <c r="C278" s="14">
        <v>24341726</v>
      </c>
      <c r="D278" s="15">
        <v>78.3</v>
      </c>
      <c r="E278" s="11">
        <v>19259.400000000001</v>
      </c>
      <c r="F278" s="11">
        <v>19259.400000000001</v>
      </c>
      <c r="G278" s="16">
        <f>(F278-E278)*0.0008598</f>
        <v>0</v>
      </c>
      <c r="H278" s="11">
        <f t="shared" si="7"/>
        <v>0.28070033071731304</v>
      </c>
      <c r="I278" s="16">
        <f t="shared" si="8"/>
        <v>0.28070033071731304</v>
      </c>
      <c r="O278" s="15">
        <v>78.3</v>
      </c>
      <c r="P278" s="11">
        <v>19259.400000000001</v>
      </c>
      <c r="Q278"/>
      <c r="S278" s="11">
        <v>19259.400000000001</v>
      </c>
      <c r="T278" s="11">
        <v>19259.400000000001</v>
      </c>
      <c r="U278" s="29">
        <f t="shared" si="9"/>
        <v>0</v>
      </c>
      <c r="V278" s="30">
        <v>0</v>
      </c>
      <c r="Y278" s="15">
        <v>78.3</v>
      </c>
      <c r="Z278" s="9">
        <v>0.31220700000000001</v>
      </c>
      <c r="AA278" s="9">
        <f t="shared" si="10"/>
        <v>3.9873180076628358E-3</v>
      </c>
    </row>
    <row r="279" spans="1:27" x14ac:dyDescent="0.25">
      <c r="A279" s="12">
        <v>10</v>
      </c>
      <c r="B279" s="14" t="s">
        <v>9</v>
      </c>
      <c r="C279" s="14">
        <v>24341728</v>
      </c>
      <c r="D279" s="15">
        <v>146.30000000000001</v>
      </c>
      <c r="E279" s="11">
        <v>24266.7</v>
      </c>
      <c r="F279" s="11">
        <v>24269.1</v>
      </c>
      <c r="G279" s="16">
        <f>(F279-E279)*0.0008598</f>
        <v>2.0635199999981231E-3</v>
      </c>
      <c r="H279" s="11">
        <f t="shared" si="7"/>
        <v>0.52447584142966674</v>
      </c>
      <c r="I279" s="16">
        <f t="shared" si="8"/>
        <v>0.52653936142966484</v>
      </c>
      <c r="O279" s="15">
        <v>146.30000000000001</v>
      </c>
      <c r="P279" s="11">
        <v>24269.1</v>
      </c>
      <c r="Q279"/>
      <c r="S279" s="11">
        <v>24266.7</v>
      </c>
      <c r="T279" s="11">
        <v>24269.1</v>
      </c>
      <c r="U279" s="29">
        <f t="shared" si="9"/>
        <v>2.3999999999978172</v>
      </c>
      <c r="V279" s="30">
        <v>2.0635199999981201E-3</v>
      </c>
      <c r="Y279" s="15">
        <v>146.30000000000001</v>
      </c>
      <c r="Z279" s="9">
        <v>0.31220700000000001</v>
      </c>
      <c r="AA279" s="9">
        <f t="shared" si="10"/>
        <v>2.1340191387559807E-3</v>
      </c>
    </row>
    <row r="280" spans="1:27" x14ac:dyDescent="0.25">
      <c r="A280" s="12">
        <v>11</v>
      </c>
      <c r="B280" s="14" t="s">
        <v>9</v>
      </c>
      <c r="C280" s="14">
        <v>24341732</v>
      </c>
      <c r="D280" s="15">
        <v>79</v>
      </c>
      <c r="E280" s="11">
        <v>29139</v>
      </c>
      <c r="F280" s="11">
        <v>30418.400000000001</v>
      </c>
      <c r="G280" s="16">
        <f>(F280-E280)*0.0008598</f>
        <v>1.1000281200000013</v>
      </c>
      <c r="H280" s="11">
        <f t="shared" si="7"/>
        <v>0.28320978450405787</v>
      </c>
      <c r="I280" s="16">
        <f t="shared" si="8"/>
        <v>1.383237904504059</v>
      </c>
      <c r="O280" s="15">
        <v>79</v>
      </c>
      <c r="P280" s="11">
        <v>30418.400000000001</v>
      </c>
      <c r="Q280"/>
      <c r="S280" s="11">
        <v>29139</v>
      </c>
      <c r="T280" s="11">
        <v>30418.400000000001</v>
      </c>
      <c r="U280" s="29">
        <f t="shared" si="9"/>
        <v>1279.4000000000015</v>
      </c>
      <c r="V280" s="30">
        <v>1.1000281199999999</v>
      </c>
      <c r="Y280" s="15">
        <v>79</v>
      </c>
      <c r="Z280" s="9">
        <v>0.31220700000000001</v>
      </c>
      <c r="AA280" s="9">
        <f t="shared" si="10"/>
        <v>3.9519873417721519E-3</v>
      </c>
    </row>
    <row r="281" spans="1:27" x14ac:dyDescent="0.25">
      <c r="A281" s="12">
        <v>12</v>
      </c>
      <c r="B281" s="14" t="s">
        <v>10</v>
      </c>
      <c r="C281" s="14" t="s">
        <v>13</v>
      </c>
      <c r="D281" s="15">
        <v>145.4</v>
      </c>
      <c r="E281" s="11"/>
      <c r="F281" s="11">
        <v>0.8</v>
      </c>
      <c r="G281" s="16">
        <v>0.8</v>
      </c>
      <c r="H281" s="11">
        <f t="shared" si="7"/>
        <v>0.52124940084670901</v>
      </c>
      <c r="I281" s="16">
        <f t="shared" si="8"/>
        <v>1.3212494008467091</v>
      </c>
      <c r="O281" s="15">
        <v>145.4</v>
      </c>
      <c r="P281" s="11">
        <v>0.8</v>
      </c>
      <c r="Q281"/>
      <c r="S281" s="11"/>
      <c r="T281" s="11">
        <v>0.8</v>
      </c>
      <c r="U281" s="29">
        <f t="shared" si="9"/>
        <v>0.8</v>
      </c>
      <c r="V281" s="30">
        <v>0.8</v>
      </c>
      <c r="Y281" s="15">
        <v>145.4</v>
      </c>
      <c r="Z281" s="9">
        <v>0.31220700000000001</v>
      </c>
      <c r="AA281" s="9">
        <f t="shared" si="10"/>
        <v>2.1472283356258597E-3</v>
      </c>
    </row>
    <row r="282" spans="1:27" x14ac:dyDescent="0.25">
      <c r="A282" s="12">
        <v>13</v>
      </c>
      <c r="B282" s="14" t="s">
        <v>9</v>
      </c>
      <c r="C282" s="14">
        <v>24341714</v>
      </c>
      <c r="D282" s="15">
        <v>78.8</v>
      </c>
      <c r="E282" s="11">
        <v>38845.800000000003</v>
      </c>
      <c r="F282" s="11">
        <v>39648.300000000003</v>
      </c>
      <c r="G282" s="16">
        <f>(F282-E282)*0.0008598</f>
        <v>0.68998950000000003</v>
      </c>
      <c r="H282" s="11">
        <f t="shared" si="7"/>
        <v>0.28249279770784508</v>
      </c>
      <c r="I282" s="16">
        <f t="shared" si="8"/>
        <v>0.97248229770784511</v>
      </c>
      <c r="O282" s="15">
        <v>78.8</v>
      </c>
      <c r="P282" s="11">
        <v>39648.300000000003</v>
      </c>
      <c r="Q282"/>
      <c r="S282" s="11">
        <v>38845.800000000003</v>
      </c>
      <c r="T282" s="11">
        <v>39648.300000000003</v>
      </c>
      <c r="U282" s="29">
        <f t="shared" si="9"/>
        <v>802.5</v>
      </c>
      <c r="V282" s="30">
        <v>0.68998950000000003</v>
      </c>
      <c r="Y282" s="15">
        <v>78.8</v>
      </c>
      <c r="Z282" s="9">
        <v>0.31220700000000001</v>
      </c>
      <c r="AA282" s="9">
        <f t="shared" si="10"/>
        <v>3.9620177664974618E-3</v>
      </c>
    </row>
    <row r="283" spans="1:27" x14ac:dyDescent="0.25">
      <c r="A283" s="12">
        <v>14</v>
      </c>
      <c r="B283" s="14" t="s">
        <v>10</v>
      </c>
      <c r="C283" s="14" t="s">
        <v>14</v>
      </c>
      <c r="D283" s="15">
        <v>145.5</v>
      </c>
      <c r="E283" s="19"/>
      <c r="F283" s="19">
        <v>0</v>
      </c>
      <c r="G283" s="16">
        <f>(F283-E283)*0.0008598</f>
        <v>0</v>
      </c>
      <c r="H283" s="11">
        <f t="shared" si="7"/>
        <v>0.52160789424481546</v>
      </c>
      <c r="I283" s="16">
        <f t="shared" si="8"/>
        <v>0.52160789424481546</v>
      </c>
      <c r="O283" s="15">
        <v>145.5</v>
      </c>
      <c r="P283" s="19">
        <v>0</v>
      </c>
      <c r="Q283"/>
      <c r="S283" s="19"/>
      <c r="T283" s="19">
        <v>0</v>
      </c>
      <c r="U283" s="29">
        <f t="shared" si="9"/>
        <v>0</v>
      </c>
      <c r="V283" s="30">
        <v>0</v>
      </c>
      <c r="Y283" s="15">
        <v>145.5</v>
      </c>
      <c r="Z283" s="9">
        <v>0.31220700000000001</v>
      </c>
      <c r="AA283" s="9">
        <f t="shared" si="10"/>
        <v>2.1457525773195879E-3</v>
      </c>
    </row>
    <row r="284" spans="1:27" x14ac:dyDescent="0.25">
      <c r="A284" s="12">
        <v>15</v>
      </c>
      <c r="B284" s="14" t="s">
        <v>9</v>
      </c>
      <c r="C284" s="14">
        <v>24341743</v>
      </c>
      <c r="D284" s="15">
        <v>59.7</v>
      </c>
      <c r="E284" s="11">
        <v>19253.7</v>
      </c>
      <c r="F284" s="11">
        <v>20546.5</v>
      </c>
      <c r="G284" s="16">
        <f>(F284-E284)*0.0008598</f>
        <v>1.1115494399999994</v>
      </c>
      <c r="H284" s="11">
        <f t="shared" si="7"/>
        <v>0.21402055866952222</v>
      </c>
      <c r="I284" s="16">
        <f t="shared" si="8"/>
        <v>1.3255699986695217</v>
      </c>
      <c r="O284" s="15">
        <v>59.7</v>
      </c>
      <c r="P284" s="11">
        <v>20546.5</v>
      </c>
      <c r="Q284"/>
      <c r="S284" s="11">
        <v>19253.7</v>
      </c>
      <c r="T284" s="11">
        <v>20546.5</v>
      </c>
      <c r="U284" s="29">
        <f t="shared" si="9"/>
        <v>1292.7999999999993</v>
      </c>
      <c r="V284" s="30">
        <v>1.1115494400000001</v>
      </c>
      <c r="Y284" s="15">
        <v>59.7</v>
      </c>
      <c r="Z284" s="9">
        <v>0.31220700000000001</v>
      </c>
      <c r="AA284" s="9">
        <f t="shared" si="10"/>
        <v>5.2295979899497488E-3</v>
      </c>
    </row>
    <row r="285" spans="1:27" x14ac:dyDescent="0.25">
      <c r="A285" s="20">
        <v>16</v>
      </c>
      <c r="B285" s="14" t="s">
        <v>9</v>
      </c>
      <c r="C285" s="21">
        <v>24341692</v>
      </c>
      <c r="D285" s="22">
        <v>58.9</v>
      </c>
      <c r="E285" s="12">
        <v>10878.4</v>
      </c>
      <c r="F285" s="12">
        <v>11957.8</v>
      </c>
      <c r="G285" s="16">
        <f>(F285-E285)*0.0008598</f>
        <v>0.92806811999999961</v>
      </c>
      <c r="H285" s="11">
        <f t="shared" si="7"/>
        <v>0.21115261148467099</v>
      </c>
      <c r="I285" s="16">
        <f t="shared" si="8"/>
        <v>1.1392207314846705</v>
      </c>
      <c r="O285" s="22">
        <v>58.9</v>
      </c>
      <c r="P285" s="12">
        <v>11957.8</v>
      </c>
      <c r="Q285"/>
      <c r="S285" s="12">
        <v>10878.4</v>
      </c>
      <c r="T285" s="12">
        <v>11957.8</v>
      </c>
      <c r="U285" s="29">
        <f t="shared" si="9"/>
        <v>1079.3999999999996</v>
      </c>
      <c r="V285" s="30">
        <v>0.92806812000000005</v>
      </c>
      <c r="Y285" s="22">
        <v>58.9</v>
      </c>
      <c r="Z285" s="9">
        <v>0.31220700000000001</v>
      </c>
      <c r="AA285" s="9">
        <f t="shared" si="10"/>
        <v>5.3006281833616305E-3</v>
      </c>
    </row>
    <row r="286" spans="1:27" x14ac:dyDescent="0.25">
      <c r="A286" s="12">
        <v>17</v>
      </c>
      <c r="B286" s="14" t="s">
        <v>10</v>
      </c>
      <c r="C286" s="14" t="s">
        <v>15</v>
      </c>
      <c r="D286" s="15">
        <v>41</v>
      </c>
      <c r="E286" s="19"/>
      <c r="F286" s="19">
        <v>1</v>
      </c>
      <c r="G286" s="16">
        <f>F286*4.1868</f>
        <v>4.1867999999999999</v>
      </c>
      <c r="H286" s="11">
        <f t="shared" si="7"/>
        <v>0.14698229322362497</v>
      </c>
      <c r="I286" s="16">
        <f t="shared" si="8"/>
        <v>4.3337822932236252</v>
      </c>
      <c r="O286" s="15">
        <v>41</v>
      </c>
      <c r="P286" s="19">
        <v>1</v>
      </c>
      <c r="Q286"/>
      <c r="S286" s="19"/>
      <c r="T286" s="19">
        <v>1</v>
      </c>
      <c r="U286" s="29">
        <f t="shared" si="9"/>
        <v>1</v>
      </c>
      <c r="V286" s="30">
        <v>1</v>
      </c>
      <c r="Y286" s="15">
        <v>41</v>
      </c>
      <c r="Z286" s="9">
        <v>0.31220700000000001</v>
      </c>
      <c r="AA286" s="9">
        <f t="shared" si="10"/>
        <v>7.6148048780487806E-3</v>
      </c>
    </row>
    <row r="287" spans="1:27" x14ac:dyDescent="0.25">
      <c r="A287" s="12">
        <v>18</v>
      </c>
      <c r="B287" s="14" t="s">
        <v>9</v>
      </c>
      <c r="C287" s="14">
        <v>24341738</v>
      </c>
      <c r="D287" s="15">
        <v>57</v>
      </c>
      <c r="E287" s="11">
        <v>15529.9</v>
      </c>
      <c r="F287" s="11">
        <v>16185.7</v>
      </c>
      <c r="G287" s="16">
        <f>(F287-E287)*0.0008598</f>
        <v>0.56385684000000091</v>
      </c>
      <c r="H287" s="11">
        <f t="shared" si="7"/>
        <v>0.20434123692064934</v>
      </c>
      <c r="I287" s="16">
        <f t="shared" si="8"/>
        <v>0.76819807692065023</v>
      </c>
      <c r="O287" s="15">
        <v>57</v>
      </c>
      <c r="P287" s="11">
        <v>16185.7</v>
      </c>
      <c r="Q287"/>
      <c r="S287" s="11">
        <v>15529.9</v>
      </c>
      <c r="T287" s="11">
        <v>16185.7</v>
      </c>
      <c r="U287" s="29">
        <f t="shared" si="9"/>
        <v>655.80000000000109</v>
      </c>
      <c r="V287" s="30">
        <v>0.56385684000000103</v>
      </c>
      <c r="Y287" s="15">
        <v>57</v>
      </c>
      <c r="Z287" s="9">
        <v>0.31220700000000001</v>
      </c>
      <c r="AA287" s="9">
        <f t="shared" si="10"/>
        <v>5.4773157894736843E-3</v>
      </c>
    </row>
    <row r="288" spans="1:27" x14ac:dyDescent="0.25">
      <c r="A288" s="12">
        <v>19</v>
      </c>
      <c r="B288" s="14" t="s">
        <v>10</v>
      </c>
      <c r="C288" s="14" t="s">
        <v>16</v>
      </c>
      <c r="D288" s="15">
        <v>36.6</v>
      </c>
      <c r="E288" s="11"/>
      <c r="F288" s="11">
        <v>0.5</v>
      </c>
      <c r="G288" s="16">
        <f>(F288-E288)*0.0008598</f>
        <v>4.2989999999999999E-4</v>
      </c>
      <c r="H288" s="11">
        <f t="shared" si="7"/>
        <v>0.13120858370694327</v>
      </c>
      <c r="I288" s="16">
        <f t="shared" si="8"/>
        <v>0.13163848370694328</v>
      </c>
      <c r="O288" s="15">
        <v>36.6</v>
      </c>
      <c r="P288" s="11">
        <v>0.5</v>
      </c>
      <c r="Q288"/>
      <c r="S288" s="11"/>
      <c r="T288" s="11">
        <v>0.5</v>
      </c>
      <c r="U288" s="29">
        <f t="shared" si="9"/>
        <v>0.5</v>
      </c>
      <c r="V288" s="30">
        <v>4.2989999999999999E-4</v>
      </c>
      <c r="Y288" s="15">
        <v>36.6</v>
      </c>
      <c r="Z288" s="9">
        <v>0.31220700000000001</v>
      </c>
      <c r="AA288" s="9">
        <f t="shared" si="10"/>
        <v>8.5302459016393436E-3</v>
      </c>
    </row>
    <row r="289" spans="1:27" x14ac:dyDescent="0.25">
      <c r="A289" s="12">
        <v>20</v>
      </c>
      <c r="B289" s="14" t="s">
        <v>9</v>
      </c>
      <c r="C289" s="14">
        <v>24341722</v>
      </c>
      <c r="D289" s="15">
        <v>58.5</v>
      </c>
      <c r="E289" s="11">
        <v>33528.199999999997</v>
      </c>
      <c r="F289" s="11">
        <v>34431.199999999997</v>
      </c>
      <c r="G289" s="16">
        <f>(F289-E289)*0.0008598</f>
        <v>0.77639939999999996</v>
      </c>
      <c r="H289" s="11">
        <f t="shared" si="7"/>
        <v>0.20971863789224537</v>
      </c>
      <c r="I289" s="16">
        <f t="shared" si="8"/>
        <v>0.98611803789224539</v>
      </c>
      <c r="O289" s="15">
        <v>58.5</v>
      </c>
      <c r="P289" s="11">
        <v>34431.199999999997</v>
      </c>
      <c r="Q289"/>
      <c r="S289" s="11">
        <v>33528.199999999997</v>
      </c>
      <c r="T289" s="11">
        <v>34431.199999999997</v>
      </c>
      <c r="U289" s="29">
        <f t="shared" si="9"/>
        <v>903</v>
      </c>
      <c r="V289" s="30">
        <v>0.77639939999999996</v>
      </c>
      <c r="Y289" s="15">
        <v>58.5</v>
      </c>
      <c r="Z289" s="9">
        <v>0.31220700000000001</v>
      </c>
      <c r="AA289" s="9">
        <f t="shared" si="10"/>
        <v>5.3368717948717951E-3</v>
      </c>
    </row>
    <row r="290" spans="1:27" x14ac:dyDescent="0.25">
      <c r="A290" s="12">
        <v>21</v>
      </c>
      <c r="B290" s="14" t="s">
        <v>9</v>
      </c>
      <c r="C290" s="14">
        <v>24341742</v>
      </c>
      <c r="D290" s="15">
        <v>40.799999999999997</v>
      </c>
      <c r="E290" s="11">
        <v>6263.9</v>
      </c>
      <c r="F290" s="11">
        <v>6263.9</v>
      </c>
      <c r="G290" s="16">
        <f>(F290-E290)*0.0008598</f>
        <v>0</v>
      </c>
      <c r="H290" s="11">
        <f t="shared" si="7"/>
        <v>0.14626530642741215</v>
      </c>
      <c r="I290" s="16">
        <f t="shared" si="8"/>
        <v>0.14626530642741215</v>
      </c>
      <c r="O290" s="15">
        <v>40.799999999999997</v>
      </c>
      <c r="P290" s="11">
        <v>6263.9</v>
      </c>
      <c r="Q290"/>
      <c r="S290" s="11">
        <v>6263.9</v>
      </c>
      <c r="T290" s="11">
        <v>6263.9</v>
      </c>
      <c r="U290" s="29">
        <f t="shared" si="9"/>
        <v>0</v>
      </c>
      <c r="V290" s="30">
        <v>0</v>
      </c>
      <c r="Y290" s="15">
        <v>40.799999999999997</v>
      </c>
      <c r="Z290" s="9">
        <v>0.31220700000000001</v>
      </c>
      <c r="AA290" s="9">
        <f t="shared" si="10"/>
        <v>7.652132352941177E-3</v>
      </c>
    </row>
    <row r="291" spans="1:27" x14ac:dyDescent="0.25">
      <c r="A291" s="12">
        <v>22</v>
      </c>
      <c r="B291" s="14" t="s">
        <v>9</v>
      </c>
      <c r="C291" s="14">
        <v>24341746</v>
      </c>
      <c r="D291" s="15">
        <v>57.5</v>
      </c>
      <c r="E291" s="11">
        <v>9495.7999999999993</v>
      </c>
      <c r="F291" s="11">
        <v>9495.7999999999993</v>
      </c>
      <c r="G291" s="16">
        <f>(F291-E291)*0.0008598</f>
        <v>0</v>
      </c>
      <c r="H291" s="11">
        <f t="shared" si="7"/>
        <v>0.20613370391118135</v>
      </c>
      <c r="I291" s="16">
        <f t="shared" si="8"/>
        <v>0.20613370391118135</v>
      </c>
      <c r="O291" s="15">
        <v>57.5</v>
      </c>
      <c r="P291" s="11">
        <v>9495.7999999999993</v>
      </c>
      <c r="Q291"/>
      <c r="S291" s="11">
        <v>9495.7999999999993</v>
      </c>
      <c r="T291" s="11">
        <v>9495.7999999999993</v>
      </c>
      <c r="U291" s="29">
        <f t="shared" si="9"/>
        <v>0</v>
      </c>
      <c r="V291" s="30">
        <v>0</v>
      </c>
      <c r="Y291" s="15">
        <v>57.5</v>
      </c>
      <c r="Z291" s="9">
        <v>0.31220700000000001</v>
      </c>
      <c r="AA291" s="9">
        <f t="shared" si="10"/>
        <v>5.429686956521739E-3</v>
      </c>
    </row>
    <row r="292" spans="1:27" x14ac:dyDescent="0.25">
      <c r="A292" s="20">
        <v>23</v>
      </c>
      <c r="B292" s="14" t="s">
        <v>9</v>
      </c>
      <c r="C292" s="21">
        <v>24341749</v>
      </c>
      <c r="D292" s="22">
        <v>36.6</v>
      </c>
      <c r="E292" s="12">
        <v>0</v>
      </c>
      <c r="F292" s="12">
        <v>0</v>
      </c>
      <c r="G292" s="16">
        <f>D292*0.015</f>
        <v>0.54900000000000004</v>
      </c>
      <c r="H292" s="11">
        <f t="shared" si="7"/>
        <v>0.13120858370694327</v>
      </c>
      <c r="I292" s="16">
        <f t="shared" si="8"/>
        <v>0.68020858370694337</v>
      </c>
      <c r="O292" s="22">
        <v>36.6</v>
      </c>
      <c r="P292" s="12">
        <v>0</v>
      </c>
      <c r="Q292"/>
      <c r="S292" s="12">
        <v>0</v>
      </c>
      <c r="T292" s="12">
        <v>0</v>
      </c>
      <c r="U292" s="29">
        <f t="shared" si="9"/>
        <v>0</v>
      </c>
      <c r="V292" s="30">
        <v>0</v>
      </c>
      <c r="Y292" s="22">
        <v>36.6</v>
      </c>
      <c r="Z292" s="9">
        <v>0.31220700000000001</v>
      </c>
      <c r="AA292" s="9">
        <f t="shared" si="10"/>
        <v>8.5302459016393436E-3</v>
      </c>
    </row>
    <row r="293" spans="1:27" x14ac:dyDescent="0.25">
      <c r="A293" s="12">
        <v>24</v>
      </c>
      <c r="B293" s="14" t="s">
        <v>9</v>
      </c>
      <c r="C293" s="14">
        <v>24341740</v>
      </c>
      <c r="D293" s="15">
        <v>60.4</v>
      </c>
      <c r="E293" s="11">
        <v>8171.9</v>
      </c>
      <c r="F293" s="11">
        <v>8171.9</v>
      </c>
      <c r="G293" s="16">
        <f>(F293-E293)*0.0008598</f>
        <v>0</v>
      </c>
      <c r="H293" s="11">
        <f t="shared" si="7"/>
        <v>0.21653001245626702</v>
      </c>
      <c r="I293" s="16">
        <f t="shared" si="8"/>
        <v>0.21653001245626702</v>
      </c>
      <c r="O293" s="15">
        <v>60.4</v>
      </c>
      <c r="P293" s="11">
        <v>8171.9</v>
      </c>
      <c r="Q293"/>
      <c r="S293" s="11">
        <v>8171.9</v>
      </c>
      <c r="T293" s="11">
        <v>8171.9</v>
      </c>
      <c r="U293" s="29">
        <f t="shared" si="9"/>
        <v>0</v>
      </c>
      <c r="V293" s="30">
        <v>0</v>
      </c>
      <c r="Y293" s="15">
        <v>60.4</v>
      </c>
      <c r="Z293" s="9">
        <v>0.31220700000000001</v>
      </c>
      <c r="AA293" s="9">
        <f t="shared" si="10"/>
        <v>5.168990066225166E-3</v>
      </c>
    </row>
    <row r="294" spans="1:27" x14ac:dyDescent="0.25">
      <c r="A294" s="12">
        <v>25</v>
      </c>
      <c r="B294" s="14" t="s">
        <v>9</v>
      </c>
      <c r="C294" s="14">
        <v>24841329</v>
      </c>
      <c r="D294" s="15">
        <v>42.4</v>
      </c>
      <c r="E294" s="11">
        <v>12955.8</v>
      </c>
      <c r="F294" s="11">
        <v>13702.4</v>
      </c>
      <c r="G294" s="16">
        <f>(F294-E294)*0.0008598</f>
        <v>0.6419266800000003</v>
      </c>
      <c r="H294" s="11">
        <f t="shared" si="7"/>
        <v>0.1520012007971146</v>
      </c>
      <c r="I294" s="16">
        <f t="shared" si="8"/>
        <v>0.79392788079711485</v>
      </c>
      <c r="O294" s="15">
        <v>42.4</v>
      </c>
      <c r="P294" s="11">
        <v>13702.4</v>
      </c>
      <c r="Q294"/>
      <c r="S294" s="11">
        <v>12955.8</v>
      </c>
      <c r="T294" s="11">
        <v>13702.4</v>
      </c>
      <c r="U294" s="29">
        <f t="shared" si="9"/>
        <v>746.60000000000036</v>
      </c>
      <c r="V294" s="30">
        <v>0.64192667999999997</v>
      </c>
      <c r="Y294" s="15">
        <v>42.4</v>
      </c>
      <c r="Z294" s="9">
        <v>0.31220700000000001</v>
      </c>
      <c r="AA294" s="9">
        <f t="shared" si="10"/>
        <v>7.3633726415094341E-3</v>
      </c>
    </row>
    <row r="295" spans="1:27" x14ac:dyDescent="0.25">
      <c r="A295" s="12">
        <v>26</v>
      </c>
      <c r="B295" s="14" t="s">
        <v>9</v>
      </c>
      <c r="C295" s="14">
        <v>24841328</v>
      </c>
      <c r="D295" s="15">
        <v>58.2</v>
      </c>
      <c r="E295" s="11">
        <v>6061.6</v>
      </c>
      <c r="F295" s="11">
        <v>6159.1</v>
      </c>
      <c r="G295" s="16">
        <f>(F295-E295)*0.0008598</f>
        <v>8.3830500000000002E-2</v>
      </c>
      <c r="H295" s="11">
        <f t="shared" si="7"/>
        <v>0.20864315769792618</v>
      </c>
      <c r="I295" s="16">
        <f t="shared" si="8"/>
        <v>0.29247365769792621</v>
      </c>
      <c r="O295" s="15">
        <v>58.2</v>
      </c>
      <c r="P295" s="11">
        <v>6159.1</v>
      </c>
      <c r="Q295"/>
      <c r="S295" s="11">
        <v>6061.6</v>
      </c>
      <c r="T295" s="11">
        <v>6159.1</v>
      </c>
      <c r="U295" s="29">
        <f t="shared" si="9"/>
        <v>97.5</v>
      </c>
      <c r="V295" s="30">
        <v>8.3830500000000002E-2</v>
      </c>
      <c r="Y295" s="15">
        <v>58.2</v>
      </c>
      <c r="Z295" s="9">
        <v>0.31220700000000001</v>
      </c>
      <c r="AA295" s="9">
        <f t="shared" si="10"/>
        <v>5.3643814432989692E-3</v>
      </c>
    </row>
    <row r="296" spans="1:27" x14ac:dyDescent="0.25">
      <c r="A296" s="12">
        <v>27</v>
      </c>
      <c r="B296" s="14" t="s">
        <v>9</v>
      </c>
      <c r="C296" s="14">
        <v>24841348</v>
      </c>
      <c r="D296" s="15">
        <v>38</v>
      </c>
      <c r="E296" s="11">
        <v>8254.5</v>
      </c>
      <c r="F296" s="11">
        <v>8399.9</v>
      </c>
      <c r="G296" s="16">
        <f>(F296-E296)*0.0008598</f>
        <v>0.1250149199999997</v>
      </c>
      <c r="H296" s="11">
        <f t="shared" si="7"/>
        <v>0.13622749128043291</v>
      </c>
      <c r="I296" s="16">
        <f t="shared" si="8"/>
        <v>0.26124241128043257</v>
      </c>
      <c r="O296" s="15">
        <v>38</v>
      </c>
      <c r="P296" s="11">
        <v>8399.9</v>
      </c>
      <c r="Q296"/>
      <c r="S296" s="11">
        <v>8254.5</v>
      </c>
      <c r="T296" s="11">
        <v>8399.9</v>
      </c>
      <c r="U296" s="29">
        <f t="shared" si="9"/>
        <v>145.39999999999964</v>
      </c>
      <c r="V296" s="30">
        <v>0.12501492</v>
      </c>
      <c r="Y296" s="15">
        <v>38</v>
      </c>
      <c r="Z296" s="9">
        <v>0.31220700000000001</v>
      </c>
      <c r="AA296" s="9">
        <f t="shared" si="10"/>
        <v>8.2159736842105265E-3</v>
      </c>
    </row>
    <row r="297" spans="1:27" x14ac:dyDescent="0.25">
      <c r="A297" s="12">
        <v>28</v>
      </c>
      <c r="B297" s="14" t="s">
        <v>9</v>
      </c>
      <c r="C297" s="14">
        <v>24841338</v>
      </c>
      <c r="D297" s="15">
        <v>60.2</v>
      </c>
      <c r="E297" s="11">
        <v>27666.5</v>
      </c>
      <c r="F297" s="11">
        <v>28832.7</v>
      </c>
      <c r="G297" s="16">
        <f>(F297-E297)*0.0008598</f>
        <v>1.0026987600000006</v>
      </c>
      <c r="H297" s="11">
        <f t="shared" si="7"/>
        <v>0.21581302566005423</v>
      </c>
      <c r="I297" s="16">
        <f t="shared" si="8"/>
        <v>1.2185117856600547</v>
      </c>
      <c r="O297" s="15">
        <v>60.2</v>
      </c>
      <c r="P297" s="11">
        <v>28832.7</v>
      </c>
      <c r="Q297"/>
      <c r="S297" s="11">
        <v>27666.5</v>
      </c>
      <c r="T297" s="11">
        <v>28832.7</v>
      </c>
      <c r="U297" s="29">
        <f t="shared" si="9"/>
        <v>1166.2000000000007</v>
      </c>
      <c r="V297" s="30">
        <v>1.0026987599999999</v>
      </c>
      <c r="Y297" s="15">
        <v>60.2</v>
      </c>
      <c r="Z297" s="9">
        <v>0.31220700000000001</v>
      </c>
      <c r="AA297" s="9">
        <f t="shared" si="10"/>
        <v>5.1861627906976742E-3</v>
      </c>
    </row>
    <row r="298" spans="1:27" x14ac:dyDescent="0.25">
      <c r="A298" s="12">
        <v>29</v>
      </c>
      <c r="B298" s="14" t="s">
        <v>10</v>
      </c>
      <c r="C298" s="14" t="s">
        <v>17</v>
      </c>
      <c r="D298" s="15">
        <v>42.6</v>
      </c>
      <c r="E298" s="18"/>
      <c r="F298" s="18">
        <v>0.7</v>
      </c>
      <c r="G298" s="16">
        <f>F298-E298</f>
        <v>0.7</v>
      </c>
      <c r="H298" s="11">
        <f t="shared" si="7"/>
        <v>0.15271818759332742</v>
      </c>
      <c r="I298" s="16">
        <f t="shared" si="8"/>
        <v>0.8527181875933274</v>
      </c>
      <c r="O298" s="15">
        <v>42.6</v>
      </c>
      <c r="P298" s="18">
        <v>0.7</v>
      </c>
      <c r="Q298"/>
      <c r="S298" s="18"/>
      <c r="T298" s="18">
        <v>0.7</v>
      </c>
      <c r="U298" s="29">
        <f t="shared" si="9"/>
        <v>0.7</v>
      </c>
      <c r="V298" s="30">
        <v>0.7</v>
      </c>
      <c r="Y298" s="15">
        <v>42.6</v>
      </c>
      <c r="Z298" s="9">
        <v>0.31220700000000001</v>
      </c>
      <c r="AA298" s="9">
        <f t="shared" si="10"/>
        <v>7.3288028169014082E-3</v>
      </c>
    </row>
    <row r="299" spans="1:27" x14ac:dyDescent="0.25">
      <c r="A299" s="12">
        <v>30</v>
      </c>
      <c r="B299" s="14" t="s">
        <v>9</v>
      </c>
      <c r="C299" s="14">
        <v>24841349</v>
      </c>
      <c r="D299" s="15">
        <v>58.2</v>
      </c>
      <c r="E299" s="11">
        <v>15699.1</v>
      </c>
      <c r="F299" s="11">
        <v>16177.3</v>
      </c>
      <c r="G299" s="16">
        <f t="shared" ref="G299:G304" si="11">(F299-E299)*0.0008598</f>
        <v>0.41115635999999905</v>
      </c>
      <c r="H299" s="11">
        <f t="shared" si="7"/>
        <v>0.20864315769792618</v>
      </c>
      <c r="I299" s="16">
        <f t="shared" si="8"/>
        <v>0.61979951769792518</v>
      </c>
      <c r="O299" s="15">
        <v>58.2</v>
      </c>
      <c r="P299" s="11">
        <v>16177.3</v>
      </c>
      <c r="Q299"/>
      <c r="S299" s="11">
        <v>15699.1</v>
      </c>
      <c r="T299" s="11">
        <v>16177.3</v>
      </c>
      <c r="U299" s="29">
        <f t="shared" si="9"/>
        <v>478.19999999999891</v>
      </c>
      <c r="V299" s="30">
        <v>0.411156359999999</v>
      </c>
      <c r="Y299" s="15">
        <v>58.2</v>
      </c>
      <c r="Z299" s="9">
        <v>0.31220700000000001</v>
      </c>
      <c r="AA299" s="9">
        <f t="shared" si="10"/>
        <v>5.3643814432989692E-3</v>
      </c>
    </row>
    <row r="300" spans="1:27" x14ac:dyDescent="0.25">
      <c r="A300" s="12">
        <v>31</v>
      </c>
      <c r="B300" s="14" t="s">
        <v>9</v>
      </c>
      <c r="C300" s="14">
        <v>24841333</v>
      </c>
      <c r="D300" s="15">
        <v>38.200000000000003</v>
      </c>
      <c r="E300" s="11">
        <v>8788.2999999999993</v>
      </c>
      <c r="F300" s="11">
        <v>9254.5</v>
      </c>
      <c r="G300" s="16">
        <f t="shared" si="11"/>
        <v>0.40083876000000063</v>
      </c>
      <c r="H300" s="11">
        <f t="shared" si="7"/>
        <v>0.13694447807664573</v>
      </c>
      <c r="I300" s="16">
        <f t="shared" si="8"/>
        <v>0.5377832380766463</v>
      </c>
      <c r="O300" s="15">
        <v>38.200000000000003</v>
      </c>
      <c r="P300" s="11">
        <v>9254.5</v>
      </c>
      <c r="Q300"/>
      <c r="S300" s="11">
        <v>8788.2999999999993</v>
      </c>
      <c r="T300" s="11">
        <v>9254.5</v>
      </c>
      <c r="U300" s="29">
        <f t="shared" si="9"/>
        <v>466.20000000000073</v>
      </c>
      <c r="V300" s="30">
        <v>0.40083876000000102</v>
      </c>
      <c r="Y300" s="15">
        <v>38.200000000000003</v>
      </c>
      <c r="Z300" s="9">
        <v>0.31220700000000001</v>
      </c>
      <c r="AA300" s="9">
        <f t="shared" si="10"/>
        <v>8.1729581151832459E-3</v>
      </c>
    </row>
    <row r="301" spans="1:27" x14ac:dyDescent="0.25">
      <c r="A301" s="12">
        <v>32</v>
      </c>
      <c r="B301" s="14" t="s">
        <v>9</v>
      </c>
      <c r="C301" s="14">
        <v>24841341</v>
      </c>
      <c r="D301" s="15">
        <v>59.9</v>
      </c>
      <c r="E301" s="11">
        <v>11136.5</v>
      </c>
      <c r="F301" s="11">
        <v>11843.8</v>
      </c>
      <c r="G301" s="16">
        <f t="shared" si="11"/>
        <v>0.60813653999999939</v>
      </c>
      <c r="H301" s="11">
        <f t="shared" si="7"/>
        <v>0.21473754546573501</v>
      </c>
      <c r="I301" s="16">
        <f t="shared" si="8"/>
        <v>0.82287408546573437</v>
      </c>
      <c r="O301" s="15">
        <v>59.9</v>
      </c>
      <c r="P301" s="11">
        <v>11843.8</v>
      </c>
      <c r="Q301"/>
      <c r="S301" s="11">
        <v>11136.5</v>
      </c>
      <c r="T301" s="11">
        <v>11843.8</v>
      </c>
      <c r="U301" s="29">
        <f t="shared" si="9"/>
        <v>707.29999999999927</v>
      </c>
      <c r="V301" s="30">
        <v>0.60813653999999895</v>
      </c>
      <c r="Y301" s="15">
        <v>59.9</v>
      </c>
      <c r="Z301" s="9">
        <v>0.31220700000000001</v>
      </c>
      <c r="AA301" s="9">
        <f t="shared" si="10"/>
        <v>5.2121368948247083E-3</v>
      </c>
    </row>
    <row r="302" spans="1:27" x14ac:dyDescent="0.25">
      <c r="A302" s="12">
        <v>33</v>
      </c>
      <c r="B302" s="14" t="s">
        <v>10</v>
      </c>
      <c r="C302" s="14" t="s">
        <v>18</v>
      </c>
      <c r="D302" s="15">
        <v>42.3</v>
      </c>
      <c r="E302" s="11"/>
      <c r="F302" s="11">
        <v>0</v>
      </c>
      <c r="G302" s="16">
        <f t="shared" si="11"/>
        <v>0</v>
      </c>
      <c r="H302" s="11">
        <f t="shared" ref="H302:H333" si="12">$H$84*D302</f>
        <v>0.1516427073990082</v>
      </c>
      <c r="I302" s="16">
        <f t="shared" ref="I302:I333" si="13">G302+H302</f>
        <v>0.1516427073990082</v>
      </c>
      <c r="O302" s="15">
        <v>42.3</v>
      </c>
      <c r="P302" s="11">
        <v>0</v>
      </c>
      <c r="Q302"/>
      <c r="S302" s="11"/>
      <c r="T302" s="11">
        <v>0</v>
      </c>
      <c r="U302" s="29">
        <f t="shared" ref="U302:U333" si="14">T302-S302</f>
        <v>0</v>
      </c>
      <c r="V302" s="30">
        <v>0</v>
      </c>
      <c r="Y302" s="15">
        <v>42.3</v>
      </c>
      <c r="Z302" s="9">
        <v>0.31220700000000001</v>
      </c>
      <c r="AA302" s="9">
        <f t="shared" ref="AA302:AA333" si="15">Z302/Y302</f>
        <v>7.3807801418439723E-3</v>
      </c>
    </row>
    <row r="303" spans="1:27" x14ac:dyDescent="0.25">
      <c r="A303" s="12">
        <v>34</v>
      </c>
      <c r="B303" s="14" t="s">
        <v>9</v>
      </c>
      <c r="C303" s="14">
        <v>24841335</v>
      </c>
      <c r="D303" s="15">
        <v>58.1</v>
      </c>
      <c r="E303" s="11">
        <v>2074.4</v>
      </c>
      <c r="F303" s="11">
        <v>2074.4</v>
      </c>
      <c r="G303" s="16">
        <f t="shared" si="11"/>
        <v>0</v>
      </c>
      <c r="H303" s="11">
        <f t="shared" si="12"/>
        <v>0.20828466429981979</v>
      </c>
      <c r="I303" s="16">
        <f t="shared" si="13"/>
        <v>0.20828466429981979</v>
      </c>
      <c r="O303" s="15">
        <v>58.1</v>
      </c>
      <c r="P303" s="11">
        <v>2074.4</v>
      </c>
      <c r="Q303"/>
      <c r="S303" s="11">
        <v>2074.4</v>
      </c>
      <c r="T303" s="11">
        <v>2074.4</v>
      </c>
      <c r="U303" s="29">
        <f t="shared" si="14"/>
        <v>0</v>
      </c>
      <c r="V303" s="30">
        <v>0</v>
      </c>
      <c r="Y303" s="15">
        <v>58.1</v>
      </c>
      <c r="Z303" s="9">
        <v>0.31220700000000001</v>
      </c>
      <c r="AA303" s="9">
        <f t="shared" si="15"/>
        <v>5.3736144578313254E-3</v>
      </c>
    </row>
    <row r="304" spans="1:27" x14ac:dyDescent="0.25">
      <c r="A304" s="12">
        <v>35</v>
      </c>
      <c r="B304" s="14" t="s">
        <v>10</v>
      </c>
      <c r="C304" s="14" t="s">
        <v>19</v>
      </c>
      <c r="D304" s="15">
        <v>38.200000000000003</v>
      </c>
      <c r="E304" s="11"/>
      <c r="F304" s="11">
        <v>0</v>
      </c>
      <c r="G304" s="16">
        <f t="shared" si="11"/>
        <v>0</v>
      </c>
      <c r="H304" s="11">
        <f t="shared" si="12"/>
        <v>0.13694447807664573</v>
      </c>
      <c r="I304" s="16">
        <f t="shared" si="13"/>
        <v>0.13694447807664573</v>
      </c>
      <c r="O304" s="15">
        <v>38.200000000000003</v>
      </c>
      <c r="P304" s="11">
        <v>0</v>
      </c>
      <c r="Q304"/>
      <c r="S304" s="11"/>
      <c r="T304" s="11">
        <v>0</v>
      </c>
      <c r="U304" s="29">
        <f t="shared" si="14"/>
        <v>0</v>
      </c>
      <c r="V304" s="30">
        <v>0</v>
      </c>
      <c r="Y304" s="15">
        <v>38.200000000000003</v>
      </c>
      <c r="Z304" s="9">
        <v>0.31220700000000001</v>
      </c>
      <c r="AA304" s="9">
        <f t="shared" si="15"/>
        <v>8.1729581151832459E-3</v>
      </c>
    </row>
    <row r="305" spans="1:27" x14ac:dyDescent="0.25">
      <c r="A305" s="12">
        <v>36</v>
      </c>
      <c r="B305" s="14" t="s">
        <v>20</v>
      </c>
      <c r="C305" s="14">
        <v>1107549</v>
      </c>
      <c r="D305" s="15">
        <v>60.7</v>
      </c>
      <c r="E305" s="11">
        <v>4.0000000000000002E-4</v>
      </c>
      <c r="F305" s="11">
        <v>4.0000000000000002E-4</v>
      </c>
      <c r="G305" s="16">
        <f>F305-E305</f>
        <v>0</v>
      </c>
      <c r="H305" s="11">
        <f t="shared" si="12"/>
        <v>0.21760549265058624</v>
      </c>
      <c r="I305" s="16">
        <f t="shared" si="13"/>
        <v>0.21760549265058624</v>
      </c>
      <c r="O305" s="15">
        <v>60.7</v>
      </c>
      <c r="P305" s="11">
        <v>4.0000000000000002E-4</v>
      </c>
      <c r="Q305"/>
      <c r="S305" s="11">
        <v>4.0000000000000002E-4</v>
      </c>
      <c r="T305" s="11">
        <v>4.0000000000000002E-4</v>
      </c>
      <c r="U305" s="29">
        <f t="shared" si="14"/>
        <v>0</v>
      </c>
      <c r="V305" s="30">
        <v>0</v>
      </c>
      <c r="Y305" s="15">
        <v>60.7</v>
      </c>
      <c r="Z305" s="9">
        <v>0.31220700000000001</v>
      </c>
      <c r="AA305" s="9">
        <f t="shared" si="15"/>
        <v>5.1434431630971991E-3</v>
      </c>
    </row>
    <row r="306" spans="1:27" x14ac:dyDescent="0.25">
      <c r="A306" s="12">
        <v>37</v>
      </c>
      <c r="B306" s="14" t="s">
        <v>10</v>
      </c>
      <c r="C306" s="14" t="s">
        <v>21</v>
      </c>
      <c r="D306" s="15">
        <v>42.6</v>
      </c>
      <c r="E306" s="11"/>
      <c r="F306" s="11">
        <v>0</v>
      </c>
      <c r="G306" s="16">
        <f t="shared" ref="G306:G347" si="16">(F306-E306)*0.0008598</f>
        <v>0</v>
      </c>
      <c r="H306" s="11">
        <f t="shared" si="12"/>
        <v>0.15271818759332742</v>
      </c>
      <c r="I306" s="16">
        <f t="shared" si="13"/>
        <v>0.15271818759332742</v>
      </c>
      <c r="O306" s="15">
        <v>42.6</v>
      </c>
      <c r="P306" s="11">
        <v>0</v>
      </c>
      <c r="Q306"/>
      <c r="S306" s="11"/>
      <c r="T306" s="11">
        <v>0</v>
      </c>
      <c r="U306" s="29">
        <f t="shared" si="14"/>
        <v>0</v>
      </c>
      <c r="V306" s="30">
        <v>0</v>
      </c>
      <c r="Y306" s="15">
        <v>42.6</v>
      </c>
      <c r="Z306" s="9">
        <v>0.31220700000000001</v>
      </c>
      <c r="AA306" s="9">
        <f t="shared" si="15"/>
        <v>7.3288028169014082E-3</v>
      </c>
    </row>
    <row r="307" spans="1:27" x14ac:dyDescent="0.25">
      <c r="A307" s="12">
        <v>38</v>
      </c>
      <c r="B307" s="14" t="s">
        <v>9</v>
      </c>
      <c r="C307" s="14">
        <v>24841331</v>
      </c>
      <c r="D307" s="15">
        <v>58</v>
      </c>
      <c r="E307" s="11">
        <v>7166.7</v>
      </c>
      <c r="F307" s="11">
        <v>7466.1</v>
      </c>
      <c r="G307" s="16">
        <f t="shared" si="16"/>
        <v>0.25742412000000048</v>
      </c>
      <c r="H307" s="11">
        <f t="shared" si="12"/>
        <v>0.20792617090171336</v>
      </c>
      <c r="I307" s="16">
        <f t="shared" si="13"/>
        <v>0.46535029090171387</v>
      </c>
      <c r="O307" s="15">
        <v>58</v>
      </c>
      <c r="P307" s="11">
        <v>7466.1</v>
      </c>
      <c r="Q307"/>
      <c r="S307" s="11">
        <v>7166.7</v>
      </c>
      <c r="T307" s="11">
        <v>7466.1</v>
      </c>
      <c r="U307" s="29">
        <f t="shared" si="14"/>
        <v>299.40000000000055</v>
      </c>
      <c r="V307" s="30">
        <v>0.25742411999999998</v>
      </c>
      <c r="Y307" s="15">
        <v>58</v>
      </c>
      <c r="Z307" s="9">
        <v>0.31220700000000001</v>
      </c>
      <c r="AA307" s="9">
        <f t="shared" si="15"/>
        <v>5.3828793103448281E-3</v>
      </c>
    </row>
    <row r="308" spans="1:27" x14ac:dyDescent="0.25">
      <c r="A308" s="12">
        <v>39</v>
      </c>
      <c r="B308" s="14" t="s">
        <v>9</v>
      </c>
      <c r="C308" s="14">
        <v>24841334</v>
      </c>
      <c r="D308" s="15">
        <v>37.700000000000003</v>
      </c>
      <c r="E308" s="11">
        <v>6279.3</v>
      </c>
      <c r="F308" s="11">
        <v>6498.5</v>
      </c>
      <c r="G308" s="16">
        <f t="shared" si="16"/>
        <v>0.18846815999999983</v>
      </c>
      <c r="H308" s="11">
        <f t="shared" si="12"/>
        <v>0.13515201108611369</v>
      </c>
      <c r="I308" s="16">
        <f t="shared" si="13"/>
        <v>0.32362017108611352</v>
      </c>
      <c r="O308" s="15">
        <v>37.700000000000003</v>
      </c>
      <c r="P308" s="11">
        <v>6498.5</v>
      </c>
      <c r="Q308"/>
      <c r="S308" s="11">
        <v>6279.3</v>
      </c>
      <c r="T308" s="11">
        <v>6498.5</v>
      </c>
      <c r="U308" s="29">
        <f t="shared" si="14"/>
        <v>219.19999999999982</v>
      </c>
      <c r="V308" s="30">
        <v>0.18846816</v>
      </c>
      <c r="Y308" s="15">
        <v>37.700000000000003</v>
      </c>
      <c r="Z308" s="9">
        <v>0.31220700000000001</v>
      </c>
      <c r="AA308" s="9">
        <f t="shared" si="15"/>
        <v>8.281352785145888E-3</v>
      </c>
    </row>
    <row r="309" spans="1:27" x14ac:dyDescent="0.25">
      <c r="A309" s="12">
        <v>40</v>
      </c>
      <c r="B309" s="14" t="s">
        <v>9</v>
      </c>
      <c r="C309" s="14">
        <v>24841325</v>
      </c>
      <c r="D309" s="15">
        <v>60.6</v>
      </c>
      <c r="E309" s="11">
        <v>22434.9</v>
      </c>
      <c r="F309" s="11">
        <v>23751.9</v>
      </c>
      <c r="G309" s="16">
        <f t="shared" si="16"/>
        <v>1.1323566</v>
      </c>
      <c r="H309" s="11">
        <f t="shared" si="12"/>
        <v>0.21724699925247984</v>
      </c>
      <c r="I309" s="16">
        <f t="shared" si="13"/>
        <v>1.34960359925248</v>
      </c>
      <c r="O309" s="15">
        <v>60.6</v>
      </c>
      <c r="P309" s="11">
        <v>23751.9</v>
      </c>
      <c r="Q309"/>
      <c r="S309" s="11">
        <v>22434.9</v>
      </c>
      <c r="T309" s="11">
        <v>23751.9</v>
      </c>
      <c r="U309" s="29">
        <f t="shared" si="14"/>
        <v>1317</v>
      </c>
      <c r="V309" s="30">
        <v>1.1323566</v>
      </c>
      <c r="Y309" s="15">
        <v>60.6</v>
      </c>
      <c r="Z309" s="9">
        <v>0.31220700000000001</v>
      </c>
      <c r="AA309" s="9">
        <f t="shared" si="15"/>
        <v>5.1519306930693067E-3</v>
      </c>
    </row>
    <row r="310" spans="1:27" x14ac:dyDescent="0.25">
      <c r="A310" s="12">
        <v>41</v>
      </c>
      <c r="B310" s="14" t="s">
        <v>10</v>
      </c>
      <c r="C310" s="14" t="s">
        <v>22</v>
      </c>
      <c r="D310" s="15">
        <v>42.6</v>
      </c>
      <c r="E310" s="11"/>
      <c r="F310" s="11">
        <v>0</v>
      </c>
      <c r="G310" s="16">
        <f t="shared" si="16"/>
        <v>0</v>
      </c>
      <c r="H310" s="11">
        <f t="shared" si="12"/>
        <v>0.15271818759332742</v>
      </c>
      <c r="I310" s="16">
        <f t="shared" si="13"/>
        <v>0.15271818759332742</v>
      </c>
      <c r="O310" s="15">
        <v>42.6</v>
      </c>
      <c r="P310" s="11">
        <v>0</v>
      </c>
      <c r="Q310"/>
      <c r="S310" s="11"/>
      <c r="T310" s="11">
        <v>0</v>
      </c>
      <c r="U310" s="29">
        <f t="shared" si="14"/>
        <v>0</v>
      </c>
      <c r="V310" s="30">
        <v>0</v>
      </c>
      <c r="Y310" s="15">
        <v>42.6</v>
      </c>
      <c r="Z310" s="9">
        <v>0.31220700000000001</v>
      </c>
      <c r="AA310" s="9">
        <f t="shared" si="15"/>
        <v>7.3288028169014082E-3</v>
      </c>
    </row>
    <row r="311" spans="1:27" x14ac:dyDescent="0.25">
      <c r="A311" s="12">
        <v>42</v>
      </c>
      <c r="B311" s="14" t="s">
        <v>9</v>
      </c>
      <c r="C311" s="14">
        <v>24841337</v>
      </c>
      <c r="D311" s="15">
        <v>57</v>
      </c>
      <c r="E311" s="11">
        <v>16224.9</v>
      </c>
      <c r="F311" s="11">
        <v>16927</v>
      </c>
      <c r="G311" s="16">
        <f t="shared" si="16"/>
        <v>0.60366558000000026</v>
      </c>
      <c r="H311" s="11">
        <f t="shared" si="12"/>
        <v>0.20434123692064934</v>
      </c>
      <c r="I311" s="16">
        <f t="shared" si="13"/>
        <v>0.80800681692064957</v>
      </c>
      <c r="O311" s="15">
        <v>57</v>
      </c>
      <c r="P311" s="11">
        <v>16927</v>
      </c>
      <c r="Q311"/>
      <c r="S311" s="11">
        <v>16224.9</v>
      </c>
      <c r="T311" s="11">
        <v>16927</v>
      </c>
      <c r="U311" s="29">
        <f t="shared" si="14"/>
        <v>702.10000000000036</v>
      </c>
      <c r="V311" s="30">
        <v>0.60366558000000003</v>
      </c>
      <c r="Y311" s="15">
        <v>57</v>
      </c>
      <c r="Z311" s="9">
        <v>0.31220700000000001</v>
      </c>
      <c r="AA311" s="9">
        <f t="shared" si="15"/>
        <v>5.4773157894736843E-3</v>
      </c>
    </row>
    <row r="312" spans="1:27" x14ac:dyDescent="0.25">
      <c r="A312" s="12">
        <v>43</v>
      </c>
      <c r="B312" s="14" t="s">
        <v>10</v>
      </c>
      <c r="C312" s="14" t="s">
        <v>23</v>
      </c>
      <c r="D312" s="15">
        <v>38.1</v>
      </c>
      <c r="E312" s="11"/>
      <c r="F312" s="11">
        <v>0.2</v>
      </c>
      <c r="G312" s="16">
        <f t="shared" si="16"/>
        <v>1.7196E-4</v>
      </c>
      <c r="H312" s="11">
        <f t="shared" si="12"/>
        <v>0.1365859846785393</v>
      </c>
      <c r="I312" s="16">
        <f t="shared" si="13"/>
        <v>0.1367579446785393</v>
      </c>
      <c r="O312" s="15">
        <v>38.1</v>
      </c>
      <c r="P312" s="11">
        <v>0.2</v>
      </c>
      <c r="Q312"/>
      <c r="S312" s="11"/>
      <c r="T312" s="11">
        <v>0.2</v>
      </c>
      <c r="U312" s="29">
        <f t="shared" si="14"/>
        <v>0.2</v>
      </c>
      <c r="V312" s="30">
        <v>0.2</v>
      </c>
      <c r="Y312" s="15">
        <v>38.1</v>
      </c>
      <c r="Z312" s="9">
        <v>0.31220700000000001</v>
      </c>
      <c r="AA312" s="9">
        <f t="shared" si="15"/>
        <v>8.1944094488188984E-3</v>
      </c>
    </row>
    <row r="313" spans="1:27" x14ac:dyDescent="0.25">
      <c r="A313" s="12">
        <v>44</v>
      </c>
      <c r="B313" s="14" t="s">
        <v>10</v>
      </c>
      <c r="C313" s="14" t="s">
        <v>24</v>
      </c>
      <c r="D313" s="15">
        <v>37.9</v>
      </c>
      <c r="E313" s="11"/>
      <c r="F313" s="11">
        <v>0.1</v>
      </c>
      <c r="G313" s="16">
        <f t="shared" si="16"/>
        <v>8.598E-5</v>
      </c>
      <c r="H313" s="11">
        <f t="shared" si="12"/>
        <v>0.13586899788232648</v>
      </c>
      <c r="I313" s="16">
        <f t="shared" si="13"/>
        <v>0.13595497788232649</v>
      </c>
      <c r="O313" s="15">
        <v>37.9</v>
      </c>
      <c r="P313" s="11">
        <v>0.1</v>
      </c>
      <c r="Q313"/>
      <c r="S313" s="11"/>
      <c r="T313" s="11">
        <v>0.1</v>
      </c>
      <c r="U313" s="29">
        <f t="shared" si="14"/>
        <v>0.1</v>
      </c>
      <c r="V313" s="30">
        <v>0.1</v>
      </c>
      <c r="Y313" s="15">
        <v>37.9</v>
      </c>
      <c r="Z313" s="9">
        <v>0.31220700000000001</v>
      </c>
      <c r="AA313" s="9">
        <f t="shared" si="15"/>
        <v>8.2376517150395782E-3</v>
      </c>
    </row>
    <row r="314" spans="1:27" x14ac:dyDescent="0.25">
      <c r="A314" s="12">
        <v>45</v>
      </c>
      <c r="B314" s="14" t="s">
        <v>9</v>
      </c>
      <c r="C314" s="14">
        <v>24841356</v>
      </c>
      <c r="D314" s="15">
        <v>41</v>
      </c>
      <c r="E314" s="11">
        <v>18740.5</v>
      </c>
      <c r="F314" s="11">
        <v>19183.8</v>
      </c>
      <c r="G314" s="16">
        <f t="shared" si="16"/>
        <v>0.38114933999999934</v>
      </c>
      <c r="H314" s="11">
        <f t="shared" si="12"/>
        <v>0.14698229322362497</v>
      </c>
      <c r="I314" s="16">
        <f t="shared" si="13"/>
        <v>0.52813163322362433</v>
      </c>
      <c r="O314" s="15">
        <v>41</v>
      </c>
      <c r="P314" s="11">
        <v>19183.8</v>
      </c>
      <c r="Q314"/>
      <c r="S314" s="11">
        <v>18740.5</v>
      </c>
      <c r="T314" s="11">
        <v>19183.8</v>
      </c>
      <c r="U314" s="29">
        <f t="shared" si="14"/>
        <v>443.29999999999927</v>
      </c>
      <c r="V314" s="30">
        <v>0.381149339999999</v>
      </c>
      <c r="Y314" s="15">
        <v>41</v>
      </c>
      <c r="Z314" s="9">
        <v>0.31220700000000001</v>
      </c>
      <c r="AA314" s="9">
        <f t="shared" si="15"/>
        <v>7.6148048780487806E-3</v>
      </c>
    </row>
    <row r="315" spans="1:27" x14ac:dyDescent="0.25">
      <c r="A315" s="12">
        <v>46</v>
      </c>
      <c r="B315" s="14" t="s">
        <v>10</v>
      </c>
      <c r="C315" s="14" t="s">
        <v>25</v>
      </c>
      <c r="D315" s="15">
        <v>40.799999999999997</v>
      </c>
      <c r="E315" s="11"/>
      <c r="F315" s="11">
        <v>0</v>
      </c>
      <c r="G315" s="16">
        <f t="shared" si="16"/>
        <v>0</v>
      </c>
      <c r="H315" s="11">
        <f t="shared" si="12"/>
        <v>0.14626530642741215</v>
      </c>
      <c r="I315" s="16">
        <f t="shared" si="13"/>
        <v>0.14626530642741215</v>
      </c>
      <c r="O315" s="15">
        <v>40.799999999999997</v>
      </c>
      <c r="P315" s="11">
        <v>0</v>
      </c>
      <c r="Q315"/>
      <c r="S315" s="11"/>
      <c r="T315" s="11">
        <v>0</v>
      </c>
      <c r="U315" s="29">
        <f t="shared" si="14"/>
        <v>0</v>
      </c>
      <c r="V315" s="30">
        <v>0</v>
      </c>
      <c r="Y315" s="15">
        <v>40.799999999999997</v>
      </c>
      <c r="Z315" s="9">
        <v>0.31220700000000001</v>
      </c>
      <c r="AA315" s="9">
        <f t="shared" si="15"/>
        <v>7.652132352941177E-3</v>
      </c>
    </row>
    <row r="316" spans="1:27" x14ac:dyDescent="0.25">
      <c r="A316" s="12">
        <v>47</v>
      </c>
      <c r="B316" s="14" t="s">
        <v>10</v>
      </c>
      <c r="C316" s="14" t="s">
        <v>26</v>
      </c>
      <c r="D316" s="15">
        <v>36.299999999999997</v>
      </c>
      <c r="E316" s="11"/>
      <c r="F316" s="11">
        <v>0</v>
      </c>
      <c r="G316" s="16">
        <f t="shared" si="16"/>
        <v>0</v>
      </c>
      <c r="H316" s="11">
        <f t="shared" si="12"/>
        <v>0.13013310351262405</v>
      </c>
      <c r="I316" s="16">
        <f t="shared" si="13"/>
        <v>0.13013310351262405</v>
      </c>
      <c r="O316" s="15">
        <v>36.299999999999997</v>
      </c>
      <c r="P316" s="11">
        <v>0</v>
      </c>
      <c r="Q316"/>
      <c r="S316" s="11"/>
      <c r="T316" s="11">
        <v>0</v>
      </c>
      <c r="U316" s="29">
        <f t="shared" si="14"/>
        <v>0</v>
      </c>
      <c r="V316" s="30">
        <v>0</v>
      </c>
      <c r="Y316" s="15">
        <v>36.299999999999997</v>
      </c>
      <c r="Z316" s="9">
        <v>0.31220700000000001</v>
      </c>
      <c r="AA316" s="9">
        <f t="shared" si="15"/>
        <v>8.6007438016528943E-3</v>
      </c>
    </row>
    <row r="317" spans="1:27" x14ac:dyDescent="0.25">
      <c r="A317" s="12">
        <v>48</v>
      </c>
      <c r="B317" s="14" t="s">
        <v>9</v>
      </c>
      <c r="C317" s="14">
        <v>24841346</v>
      </c>
      <c r="D317" s="15">
        <v>45.6</v>
      </c>
      <c r="E317" s="11">
        <v>13121.9</v>
      </c>
      <c r="F317" s="11">
        <v>13493</v>
      </c>
      <c r="G317" s="16">
        <f t="shared" si="16"/>
        <v>0.3190717800000003</v>
      </c>
      <c r="H317" s="11">
        <f t="shared" si="12"/>
        <v>0.16347298953651948</v>
      </c>
      <c r="I317" s="16">
        <f t="shared" si="13"/>
        <v>0.48254476953651981</v>
      </c>
      <c r="O317" s="15">
        <v>45.6</v>
      </c>
      <c r="P317" s="11">
        <v>13493</v>
      </c>
      <c r="Q317"/>
      <c r="S317" s="11">
        <v>13121.9</v>
      </c>
      <c r="T317" s="11">
        <v>13493</v>
      </c>
      <c r="U317" s="29">
        <f t="shared" si="14"/>
        <v>371.10000000000036</v>
      </c>
      <c r="V317" s="30">
        <v>0.31907178000000003</v>
      </c>
      <c r="Y317" s="15">
        <v>45.6</v>
      </c>
      <c r="Z317" s="9">
        <v>0.31220700000000001</v>
      </c>
      <c r="AA317" s="9">
        <f t="shared" si="15"/>
        <v>6.8466447368421054E-3</v>
      </c>
    </row>
    <row r="318" spans="1:27" x14ac:dyDescent="0.25">
      <c r="A318" s="12">
        <v>49</v>
      </c>
      <c r="B318" s="14" t="s">
        <v>9</v>
      </c>
      <c r="C318" s="14">
        <v>24841354</v>
      </c>
      <c r="D318" s="15">
        <v>38</v>
      </c>
      <c r="E318" s="11">
        <v>11195.4</v>
      </c>
      <c r="F318" s="11">
        <v>11650</v>
      </c>
      <c r="G318" s="16">
        <f t="shared" si="16"/>
        <v>0.39086508000000031</v>
      </c>
      <c r="H318" s="11">
        <f t="shared" si="12"/>
        <v>0.13622749128043291</v>
      </c>
      <c r="I318" s="16">
        <f t="shared" si="13"/>
        <v>0.52709257128043319</v>
      </c>
      <c r="O318" s="15">
        <v>38</v>
      </c>
      <c r="P318" s="11">
        <v>11650</v>
      </c>
      <c r="Q318"/>
      <c r="S318" s="11">
        <v>11195.4</v>
      </c>
      <c r="T318" s="11">
        <v>11650</v>
      </c>
      <c r="U318" s="29">
        <f t="shared" si="14"/>
        <v>454.60000000000036</v>
      </c>
      <c r="V318" s="30">
        <v>0.39086507999999998</v>
      </c>
      <c r="Y318" s="15">
        <v>38</v>
      </c>
      <c r="Z318" s="9">
        <v>0.31220700000000001</v>
      </c>
      <c r="AA318" s="9">
        <f t="shared" si="15"/>
        <v>8.2159736842105265E-3</v>
      </c>
    </row>
    <row r="319" spans="1:27" x14ac:dyDescent="0.25">
      <c r="A319" s="12">
        <v>50</v>
      </c>
      <c r="B319" s="14" t="s">
        <v>9</v>
      </c>
      <c r="C319" s="14">
        <v>24841351</v>
      </c>
      <c r="D319" s="15">
        <v>40.9</v>
      </c>
      <c r="E319" s="11">
        <v>6053.3</v>
      </c>
      <c r="F319" s="11">
        <v>6345.5</v>
      </c>
      <c r="G319" s="16">
        <f t="shared" si="16"/>
        <v>0.25123355999999986</v>
      </c>
      <c r="H319" s="11">
        <f t="shared" si="12"/>
        <v>0.14662379982551857</v>
      </c>
      <c r="I319" s="16">
        <f t="shared" si="13"/>
        <v>0.3978573598255184</v>
      </c>
      <c r="O319" s="15">
        <v>40.9</v>
      </c>
      <c r="P319" s="11">
        <v>6345.5</v>
      </c>
      <c r="Q319"/>
      <c r="S319" s="11">
        <v>6053.3</v>
      </c>
      <c r="T319" s="11">
        <v>6345.5</v>
      </c>
      <c r="U319" s="29">
        <f t="shared" si="14"/>
        <v>292.19999999999982</v>
      </c>
      <c r="V319" s="30">
        <v>0.25123356000000002</v>
      </c>
      <c r="Y319" s="15">
        <v>40.9</v>
      </c>
      <c r="Z319" s="9">
        <v>0.31220700000000001</v>
      </c>
      <c r="AA319" s="9">
        <f t="shared" si="15"/>
        <v>7.6334229828850858E-3</v>
      </c>
    </row>
    <row r="320" spans="1:27" x14ac:dyDescent="0.25">
      <c r="A320" s="12">
        <v>51</v>
      </c>
      <c r="B320" s="14" t="s">
        <v>9</v>
      </c>
      <c r="C320" s="14">
        <v>24841361</v>
      </c>
      <c r="D320" s="15">
        <v>40.799999999999997</v>
      </c>
      <c r="E320" s="11">
        <v>14653.4</v>
      </c>
      <c r="F320" s="11">
        <v>15814.4</v>
      </c>
      <c r="G320" s="16">
        <f t="shared" si="16"/>
        <v>0.9982278</v>
      </c>
      <c r="H320" s="11">
        <f t="shared" si="12"/>
        <v>0.14626530642741215</v>
      </c>
      <c r="I320" s="16">
        <f t="shared" si="13"/>
        <v>1.1444931064274122</v>
      </c>
      <c r="O320" s="15">
        <v>40.799999999999997</v>
      </c>
      <c r="P320" s="11">
        <v>15814.4</v>
      </c>
      <c r="Q320"/>
      <c r="S320" s="11">
        <v>14653.4</v>
      </c>
      <c r="T320" s="11">
        <v>15814.4</v>
      </c>
      <c r="U320" s="29">
        <f t="shared" si="14"/>
        <v>1161</v>
      </c>
      <c r="V320" s="30">
        <v>0.9982278</v>
      </c>
      <c r="Y320" s="15">
        <v>40.799999999999997</v>
      </c>
      <c r="Z320" s="9">
        <v>0.31220700000000001</v>
      </c>
      <c r="AA320" s="9">
        <f t="shared" si="15"/>
        <v>7.652132352941177E-3</v>
      </c>
    </row>
    <row r="321" spans="1:27" x14ac:dyDescent="0.25">
      <c r="A321" s="12">
        <v>52</v>
      </c>
      <c r="B321" s="14" t="s">
        <v>10</v>
      </c>
      <c r="C321" s="14" t="s">
        <v>27</v>
      </c>
      <c r="D321" s="15">
        <v>36.299999999999997</v>
      </c>
      <c r="E321" s="11"/>
      <c r="F321" s="11">
        <v>0</v>
      </c>
      <c r="G321" s="16">
        <f t="shared" si="16"/>
        <v>0</v>
      </c>
      <c r="H321" s="11">
        <f t="shared" si="12"/>
        <v>0.13013310351262405</v>
      </c>
      <c r="I321" s="16">
        <f t="shared" si="13"/>
        <v>0.13013310351262405</v>
      </c>
      <c r="O321" s="15">
        <v>36.299999999999997</v>
      </c>
      <c r="P321" s="11">
        <v>0</v>
      </c>
      <c r="Q321"/>
      <c r="S321" s="11"/>
      <c r="T321" s="11">
        <v>0</v>
      </c>
      <c r="U321" s="29">
        <f t="shared" si="14"/>
        <v>0</v>
      </c>
      <c r="V321" s="30">
        <v>0</v>
      </c>
      <c r="Y321" s="15">
        <v>36.299999999999997</v>
      </c>
      <c r="Z321" s="9">
        <v>0.31220700000000001</v>
      </c>
      <c r="AA321" s="9">
        <f t="shared" si="15"/>
        <v>8.6007438016528943E-3</v>
      </c>
    </row>
    <row r="322" spans="1:27" x14ac:dyDescent="0.25">
      <c r="A322" s="12">
        <v>53</v>
      </c>
      <c r="B322" s="14" t="s">
        <v>9</v>
      </c>
      <c r="C322" s="14">
        <v>24841365</v>
      </c>
      <c r="D322" s="15">
        <v>62.8</v>
      </c>
      <c r="E322" s="11">
        <v>31136.1</v>
      </c>
      <c r="F322" s="11">
        <v>32334.6</v>
      </c>
      <c r="G322" s="16">
        <f t="shared" si="16"/>
        <v>1.0304703</v>
      </c>
      <c r="H322" s="11">
        <f t="shared" si="12"/>
        <v>0.22513385401082067</v>
      </c>
      <c r="I322" s="16">
        <f t="shared" si="13"/>
        <v>1.2556041540108207</v>
      </c>
      <c r="O322" s="15">
        <v>62.8</v>
      </c>
      <c r="P322" s="11">
        <v>32334.6</v>
      </c>
      <c r="Q322"/>
      <c r="S322" s="11">
        <v>31136.1</v>
      </c>
      <c r="T322" s="11">
        <v>32334.6</v>
      </c>
      <c r="U322" s="29">
        <f t="shared" si="14"/>
        <v>1198.5</v>
      </c>
      <c r="V322" s="30">
        <v>1.0304703</v>
      </c>
      <c r="Y322" s="15">
        <v>62.8</v>
      </c>
      <c r="Z322" s="9">
        <v>0.31220700000000001</v>
      </c>
      <c r="AA322" s="9">
        <f t="shared" si="15"/>
        <v>4.9714490445859879E-3</v>
      </c>
    </row>
    <row r="323" spans="1:27" x14ac:dyDescent="0.25">
      <c r="A323" s="12">
        <v>54</v>
      </c>
      <c r="B323" s="14" t="s">
        <v>9</v>
      </c>
      <c r="C323" s="14">
        <v>24841366</v>
      </c>
      <c r="D323" s="15">
        <v>39.6</v>
      </c>
      <c r="E323" s="11">
        <v>4472.7</v>
      </c>
      <c r="F323" s="11">
        <v>4543.1000000000004</v>
      </c>
      <c r="G323" s="16">
        <f t="shared" si="16"/>
        <v>6.0529920000000466E-2</v>
      </c>
      <c r="H323" s="11">
        <f t="shared" si="12"/>
        <v>0.14196338565013533</v>
      </c>
      <c r="I323" s="16">
        <f t="shared" si="13"/>
        <v>0.20249330565013579</v>
      </c>
      <c r="O323" s="15">
        <v>39.6</v>
      </c>
      <c r="P323" s="11">
        <v>4543.1000000000004</v>
      </c>
      <c r="Q323"/>
      <c r="S323" s="11">
        <v>4472.7</v>
      </c>
      <c r="T323" s="11">
        <v>4543.1000000000004</v>
      </c>
      <c r="U323" s="29">
        <f t="shared" si="14"/>
        <v>70.400000000000546</v>
      </c>
      <c r="V323" s="30">
        <v>6.0529920000000501E-2</v>
      </c>
      <c r="Y323" s="15">
        <v>39.6</v>
      </c>
      <c r="Z323" s="9">
        <v>0.31220700000000001</v>
      </c>
      <c r="AA323" s="9">
        <f t="shared" si="15"/>
        <v>7.8840151515151523E-3</v>
      </c>
    </row>
    <row r="324" spans="1:27" x14ac:dyDescent="0.25">
      <c r="A324" s="12">
        <v>55</v>
      </c>
      <c r="B324" s="14" t="s">
        <v>9</v>
      </c>
      <c r="C324" s="14">
        <v>24841358</v>
      </c>
      <c r="D324" s="15">
        <v>41.6</v>
      </c>
      <c r="E324" s="11">
        <v>19670.400000000001</v>
      </c>
      <c r="F324" s="11">
        <v>20776.5</v>
      </c>
      <c r="G324" s="16">
        <f t="shared" si="16"/>
        <v>0.95102477999999868</v>
      </c>
      <c r="H324" s="11">
        <f t="shared" si="12"/>
        <v>0.1491332536122634</v>
      </c>
      <c r="I324" s="16">
        <f t="shared" si="13"/>
        <v>1.1001580336122621</v>
      </c>
      <c r="O324" s="15">
        <v>41.6</v>
      </c>
      <c r="P324" s="11">
        <v>20776.5</v>
      </c>
      <c r="Q324"/>
      <c r="S324" s="11">
        <v>19670.400000000001</v>
      </c>
      <c r="T324" s="11">
        <v>20776.5</v>
      </c>
      <c r="U324" s="29">
        <f t="shared" si="14"/>
        <v>1106.0999999999985</v>
      </c>
      <c r="V324" s="30">
        <v>0.95102477999999901</v>
      </c>
      <c r="Y324" s="15">
        <v>41.6</v>
      </c>
      <c r="Z324" s="9">
        <v>0.31220700000000001</v>
      </c>
      <c r="AA324" s="9">
        <f t="shared" si="15"/>
        <v>7.5049759615384614E-3</v>
      </c>
    </row>
    <row r="325" spans="1:27" x14ac:dyDescent="0.25">
      <c r="A325" s="12">
        <v>56</v>
      </c>
      <c r="B325" s="14" t="s">
        <v>9</v>
      </c>
      <c r="C325" s="14">
        <v>24841359</v>
      </c>
      <c r="D325" s="15">
        <v>42.7</v>
      </c>
      <c r="E325" s="11">
        <v>8599.2000000000007</v>
      </c>
      <c r="F325" s="11">
        <v>9597.2999999999993</v>
      </c>
      <c r="G325" s="16">
        <f t="shared" si="16"/>
        <v>0.85816637999999867</v>
      </c>
      <c r="H325" s="11">
        <f t="shared" si="12"/>
        <v>0.15307668099143382</v>
      </c>
      <c r="I325" s="16">
        <f t="shared" si="13"/>
        <v>1.0112430609914325</v>
      </c>
      <c r="O325" s="15">
        <v>42.7</v>
      </c>
      <c r="P325" s="11">
        <v>9597.2999999999993</v>
      </c>
      <c r="Q325"/>
      <c r="S325" s="11">
        <v>8599.2000000000007</v>
      </c>
      <c r="T325" s="11">
        <v>9597.2999999999993</v>
      </c>
      <c r="U325" s="29">
        <f t="shared" si="14"/>
        <v>998.09999999999854</v>
      </c>
      <c r="V325" s="30">
        <v>0.85816637999999901</v>
      </c>
      <c r="Y325" s="15">
        <v>42.7</v>
      </c>
      <c r="Z325" s="9">
        <v>0.31220700000000001</v>
      </c>
      <c r="AA325" s="9">
        <f t="shared" si="15"/>
        <v>7.3116393442622949E-3</v>
      </c>
    </row>
    <row r="326" spans="1:27" x14ac:dyDescent="0.25">
      <c r="A326" s="12">
        <v>57</v>
      </c>
      <c r="B326" s="14" t="s">
        <v>9</v>
      </c>
      <c r="C326" s="14">
        <v>24841345</v>
      </c>
      <c r="D326" s="15">
        <v>36.700000000000003</v>
      </c>
      <c r="E326" s="11">
        <v>7604.3</v>
      </c>
      <c r="F326" s="11">
        <v>7604.3</v>
      </c>
      <c r="G326" s="16">
        <f t="shared" si="16"/>
        <v>0</v>
      </c>
      <c r="H326" s="11">
        <f t="shared" si="12"/>
        <v>0.13156707710504967</v>
      </c>
      <c r="I326" s="16">
        <f t="shared" si="13"/>
        <v>0.13156707710504967</v>
      </c>
      <c r="O326" s="15">
        <v>36.700000000000003</v>
      </c>
      <c r="P326" s="11">
        <v>7604.3</v>
      </c>
      <c r="Q326"/>
      <c r="S326" s="11">
        <v>7604.3</v>
      </c>
      <c r="T326" s="11">
        <v>7604.3</v>
      </c>
      <c r="U326" s="29">
        <f t="shared" si="14"/>
        <v>0</v>
      </c>
      <c r="V326" s="30">
        <v>0</v>
      </c>
      <c r="Y326" s="15">
        <v>36.700000000000003</v>
      </c>
      <c r="Z326" s="9">
        <v>0.31220700000000001</v>
      </c>
      <c r="AA326" s="9">
        <f t="shared" si="15"/>
        <v>8.5070027247956398E-3</v>
      </c>
    </row>
    <row r="327" spans="1:27" x14ac:dyDescent="0.25">
      <c r="A327" s="12">
        <v>58</v>
      </c>
      <c r="B327" s="14" t="s">
        <v>9</v>
      </c>
      <c r="C327" s="14">
        <v>24841364</v>
      </c>
      <c r="D327" s="15">
        <v>65.400000000000006</v>
      </c>
      <c r="E327" s="11">
        <v>13753.2</v>
      </c>
      <c r="F327" s="11">
        <v>14102.6</v>
      </c>
      <c r="G327" s="16">
        <f t="shared" si="16"/>
        <v>0.30041411999999967</v>
      </c>
      <c r="H327" s="11">
        <f t="shared" si="12"/>
        <v>0.23445468236158717</v>
      </c>
      <c r="I327" s="16">
        <f t="shared" si="13"/>
        <v>0.53486880236158685</v>
      </c>
      <c r="O327" s="15">
        <v>65.400000000000006</v>
      </c>
      <c r="P327" s="11">
        <v>14102.6</v>
      </c>
      <c r="Q327"/>
      <c r="S327" s="11">
        <v>13753.2</v>
      </c>
      <c r="T327" s="11">
        <v>14102.6</v>
      </c>
      <c r="U327" s="29">
        <f t="shared" si="14"/>
        <v>349.39999999999964</v>
      </c>
      <c r="V327" s="30">
        <v>0.30041412000000001</v>
      </c>
      <c r="Y327" s="15">
        <v>65.400000000000006</v>
      </c>
      <c r="Z327" s="9">
        <v>0.31220700000000001</v>
      </c>
      <c r="AA327" s="9">
        <f t="shared" si="15"/>
        <v>4.7738073394495411E-3</v>
      </c>
    </row>
    <row r="328" spans="1:27" x14ac:dyDescent="0.25">
      <c r="A328" s="12">
        <v>59</v>
      </c>
      <c r="B328" s="14" t="s">
        <v>9</v>
      </c>
      <c r="C328" s="14">
        <v>24841352</v>
      </c>
      <c r="D328" s="15">
        <v>39.4</v>
      </c>
      <c r="E328" s="11">
        <v>13265.2</v>
      </c>
      <c r="F328" s="11">
        <v>13757.5</v>
      </c>
      <c r="G328" s="16">
        <f t="shared" si="16"/>
        <v>0.42327953999999934</v>
      </c>
      <c r="H328" s="11">
        <f t="shared" si="12"/>
        <v>0.14124639885392254</v>
      </c>
      <c r="I328" s="16">
        <f t="shared" si="13"/>
        <v>0.56452593885392188</v>
      </c>
      <c r="O328" s="15">
        <v>39.4</v>
      </c>
      <c r="P328" s="11">
        <v>13757.5</v>
      </c>
      <c r="Q328"/>
      <c r="S328" s="11">
        <v>13265.2</v>
      </c>
      <c r="T328" s="11">
        <v>13757.5</v>
      </c>
      <c r="U328" s="29">
        <f t="shared" si="14"/>
        <v>492.29999999999927</v>
      </c>
      <c r="V328" s="30">
        <v>0.42327953999999901</v>
      </c>
      <c r="Y328" s="15">
        <v>39.4</v>
      </c>
      <c r="Z328" s="9">
        <v>0.31220700000000001</v>
      </c>
      <c r="AA328" s="9">
        <f t="shared" si="15"/>
        <v>7.9240355329949237E-3</v>
      </c>
    </row>
    <row r="329" spans="1:27" x14ac:dyDescent="0.25">
      <c r="A329" s="12">
        <v>60</v>
      </c>
      <c r="B329" s="14" t="s">
        <v>9</v>
      </c>
      <c r="C329" s="14">
        <v>24841326</v>
      </c>
      <c r="D329" s="15">
        <v>41.6</v>
      </c>
      <c r="E329" s="11">
        <v>1711.8</v>
      </c>
      <c r="F329" s="11">
        <v>1711.8</v>
      </c>
      <c r="G329" s="16">
        <f t="shared" si="16"/>
        <v>0</v>
      </c>
      <c r="H329" s="11">
        <f t="shared" si="12"/>
        <v>0.1491332536122634</v>
      </c>
      <c r="I329" s="16">
        <f t="shared" si="13"/>
        <v>0.1491332536122634</v>
      </c>
      <c r="O329" s="15">
        <v>41.6</v>
      </c>
      <c r="P329" s="11">
        <v>1711.8</v>
      </c>
      <c r="Q329"/>
      <c r="S329" s="11">
        <v>1711.8</v>
      </c>
      <c r="T329" s="11">
        <v>1711.8</v>
      </c>
      <c r="U329" s="29">
        <f t="shared" si="14"/>
        <v>0</v>
      </c>
      <c r="V329" s="30">
        <v>0</v>
      </c>
      <c r="Y329" s="15">
        <v>41.6</v>
      </c>
      <c r="Z329" s="9">
        <v>0.31220700000000001</v>
      </c>
      <c r="AA329" s="9">
        <f t="shared" si="15"/>
        <v>7.5049759615384614E-3</v>
      </c>
    </row>
    <row r="330" spans="1:27" x14ac:dyDescent="0.25">
      <c r="A330" s="12">
        <v>61</v>
      </c>
      <c r="B330" s="14" t="s">
        <v>9</v>
      </c>
      <c r="C330" s="14">
        <v>24841312</v>
      </c>
      <c r="D330" s="15">
        <v>42.7</v>
      </c>
      <c r="E330" s="11">
        <v>9561.4</v>
      </c>
      <c r="F330" s="11">
        <v>9561.4</v>
      </c>
      <c r="G330" s="16">
        <f t="shared" si="16"/>
        <v>0</v>
      </c>
      <c r="H330" s="11">
        <f t="shared" si="12"/>
        <v>0.15307668099143382</v>
      </c>
      <c r="I330" s="16">
        <f t="shared" si="13"/>
        <v>0.15307668099143382</v>
      </c>
      <c r="O330" s="15">
        <v>42.7</v>
      </c>
      <c r="P330" s="11">
        <v>9561.4</v>
      </c>
      <c r="Q330"/>
      <c r="S330" s="11">
        <v>9561.4</v>
      </c>
      <c r="T330" s="11">
        <v>9561.4</v>
      </c>
      <c r="U330" s="29">
        <f t="shared" si="14"/>
        <v>0</v>
      </c>
      <c r="V330" s="30">
        <v>0</v>
      </c>
      <c r="Y330" s="15">
        <v>42.7</v>
      </c>
      <c r="Z330" s="9">
        <v>0.31220700000000001</v>
      </c>
      <c r="AA330" s="9">
        <f t="shared" si="15"/>
        <v>7.3116393442622949E-3</v>
      </c>
    </row>
    <row r="331" spans="1:27" x14ac:dyDescent="0.25">
      <c r="A331" s="12">
        <v>62</v>
      </c>
      <c r="B331" s="14" t="s">
        <v>9</v>
      </c>
      <c r="C331" s="14">
        <v>24841315</v>
      </c>
      <c r="D331" s="15">
        <v>36.9</v>
      </c>
      <c r="E331" s="11">
        <v>11991.5</v>
      </c>
      <c r="F331" s="11">
        <v>12560.7</v>
      </c>
      <c r="G331" s="16">
        <f t="shared" si="16"/>
        <v>0.48939816000000064</v>
      </c>
      <c r="H331" s="11">
        <f t="shared" si="12"/>
        <v>0.13228406390126246</v>
      </c>
      <c r="I331" s="16">
        <f t="shared" si="13"/>
        <v>0.62168222390126315</v>
      </c>
      <c r="O331" s="15">
        <v>36.9</v>
      </c>
      <c r="P331" s="11">
        <v>12560.7</v>
      </c>
      <c r="Q331"/>
      <c r="S331" s="11">
        <v>11991.5</v>
      </c>
      <c r="T331" s="11">
        <v>12560.7</v>
      </c>
      <c r="U331" s="29">
        <f t="shared" si="14"/>
        <v>569.20000000000073</v>
      </c>
      <c r="V331" s="30">
        <v>0.48939816000000103</v>
      </c>
      <c r="Y331" s="15">
        <v>36.9</v>
      </c>
      <c r="Z331" s="9">
        <v>0.31220700000000001</v>
      </c>
      <c r="AA331" s="9">
        <f t="shared" si="15"/>
        <v>8.4608943089430899E-3</v>
      </c>
    </row>
    <row r="332" spans="1:27" x14ac:dyDescent="0.25">
      <c r="A332" s="12">
        <v>63</v>
      </c>
      <c r="B332" s="14" t="s">
        <v>9</v>
      </c>
      <c r="C332" s="14">
        <v>24841350</v>
      </c>
      <c r="D332" s="15">
        <v>65.3</v>
      </c>
      <c r="E332" s="11">
        <v>23281.5</v>
      </c>
      <c r="F332" s="11">
        <v>24331.4</v>
      </c>
      <c r="G332" s="16">
        <f t="shared" si="16"/>
        <v>0.90270402000000127</v>
      </c>
      <c r="H332" s="11">
        <f t="shared" si="12"/>
        <v>0.23409618896348072</v>
      </c>
      <c r="I332" s="16">
        <f t="shared" si="13"/>
        <v>1.1368002089634821</v>
      </c>
      <c r="O332" s="15">
        <v>65.3</v>
      </c>
      <c r="P332" s="11">
        <v>24331.4</v>
      </c>
      <c r="Q332"/>
      <c r="S332" s="11">
        <v>23281.5</v>
      </c>
      <c r="T332" s="11">
        <v>24331.4</v>
      </c>
      <c r="U332" s="29">
        <f t="shared" si="14"/>
        <v>1049.9000000000015</v>
      </c>
      <c r="V332" s="30">
        <v>0.90270402000000105</v>
      </c>
      <c r="Y332" s="15">
        <v>65.3</v>
      </c>
      <c r="Z332" s="9">
        <v>0.31220700000000001</v>
      </c>
      <c r="AA332" s="9">
        <f t="shared" si="15"/>
        <v>4.7811179173047474E-3</v>
      </c>
    </row>
    <row r="333" spans="1:27" x14ac:dyDescent="0.25">
      <c r="A333" s="12">
        <v>64</v>
      </c>
      <c r="B333" s="14" t="s">
        <v>9</v>
      </c>
      <c r="C333" s="14">
        <v>24841311</v>
      </c>
      <c r="D333" s="15">
        <v>39.700000000000003</v>
      </c>
      <c r="E333" s="11">
        <v>5926.7</v>
      </c>
      <c r="F333" s="11">
        <v>5926.7</v>
      </c>
      <c r="G333" s="16">
        <f t="shared" si="16"/>
        <v>0</v>
      </c>
      <c r="H333" s="11">
        <f t="shared" si="12"/>
        <v>0.14232187904824176</v>
      </c>
      <c r="I333" s="16">
        <f t="shared" si="13"/>
        <v>0.14232187904824176</v>
      </c>
      <c r="O333" s="15">
        <v>39.700000000000003</v>
      </c>
      <c r="P333" s="11">
        <v>5926.7</v>
      </c>
      <c r="Q333"/>
      <c r="S333" s="11">
        <v>5926.7</v>
      </c>
      <c r="T333" s="11">
        <v>5926.7</v>
      </c>
      <c r="U333" s="29">
        <f t="shared" si="14"/>
        <v>0</v>
      </c>
      <c r="V333" s="30">
        <v>0</v>
      </c>
      <c r="Y333" s="15">
        <v>39.700000000000003</v>
      </c>
      <c r="Z333" s="9">
        <v>0.31220700000000001</v>
      </c>
      <c r="AA333" s="9">
        <f t="shared" si="15"/>
        <v>7.8641561712846347E-3</v>
      </c>
    </row>
    <row r="334" spans="1:27" x14ac:dyDescent="0.25">
      <c r="A334" s="12">
        <v>65</v>
      </c>
      <c r="B334" s="14" t="s">
        <v>9</v>
      </c>
      <c r="C334" s="14">
        <v>24841321</v>
      </c>
      <c r="D334" s="15">
        <v>41.5</v>
      </c>
      <c r="E334" s="11">
        <v>17418.599999999999</v>
      </c>
      <c r="F334" s="11">
        <v>18281.099999999999</v>
      </c>
      <c r="G334" s="16">
        <f t="shared" si="16"/>
        <v>0.7415775</v>
      </c>
      <c r="H334" s="11">
        <f t="shared" ref="H334:H347" si="17">$H$84*D334</f>
        <v>0.14877476021415698</v>
      </c>
      <c r="I334" s="16">
        <f t="shared" ref="I334:I365" si="18">G334+H334</f>
        <v>0.89035226021415692</v>
      </c>
      <c r="O334" s="15">
        <v>41.5</v>
      </c>
      <c r="P334" s="11">
        <v>18281.099999999999</v>
      </c>
      <c r="Q334"/>
      <c r="S334" s="11">
        <v>17418.599999999999</v>
      </c>
      <c r="T334" s="11">
        <v>18281.099999999999</v>
      </c>
      <c r="U334" s="29">
        <f t="shared" ref="U334:U365" si="19">T334-S334</f>
        <v>862.5</v>
      </c>
      <c r="V334" s="30">
        <v>0.7415775</v>
      </c>
      <c r="Y334" s="15">
        <v>41.5</v>
      </c>
      <c r="Z334" s="9">
        <v>0.31220700000000001</v>
      </c>
      <c r="AA334" s="9">
        <f t="shared" ref="AA334:AA365" si="20">Z334/Y334</f>
        <v>7.5230602409638555E-3</v>
      </c>
    </row>
    <row r="335" spans="1:27" x14ac:dyDescent="0.25">
      <c r="A335" s="12">
        <v>66</v>
      </c>
      <c r="B335" s="14" t="s">
        <v>10</v>
      </c>
      <c r="C335" s="14" t="s">
        <v>28</v>
      </c>
      <c r="D335" s="15">
        <v>42.6</v>
      </c>
      <c r="E335" s="11"/>
      <c r="F335" s="11">
        <v>0</v>
      </c>
      <c r="G335" s="16">
        <f t="shared" si="16"/>
        <v>0</v>
      </c>
      <c r="H335" s="11">
        <f t="shared" si="17"/>
        <v>0.15271818759332742</v>
      </c>
      <c r="I335" s="16">
        <f t="shared" si="18"/>
        <v>0.15271818759332742</v>
      </c>
      <c r="O335" s="15">
        <v>42.6</v>
      </c>
      <c r="P335" s="11">
        <v>0</v>
      </c>
      <c r="Q335"/>
      <c r="S335" s="11"/>
      <c r="T335" s="11">
        <v>0</v>
      </c>
      <c r="U335" s="29">
        <f t="shared" si="19"/>
        <v>0</v>
      </c>
      <c r="V335" s="30">
        <v>0</v>
      </c>
      <c r="Y335" s="15">
        <v>42.6</v>
      </c>
      <c r="Z335" s="9">
        <v>0.31220700000000001</v>
      </c>
      <c r="AA335" s="9">
        <f t="shared" si="20"/>
        <v>7.3288028169014082E-3</v>
      </c>
    </row>
    <row r="336" spans="1:27" x14ac:dyDescent="0.25">
      <c r="A336" s="12">
        <v>67</v>
      </c>
      <c r="B336" s="14" t="s">
        <v>9</v>
      </c>
      <c r="C336" s="14">
        <v>24841309</v>
      </c>
      <c r="D336" s="15">
        <v>36.700000000000003</v>
      </c>
      <c r="E336" s="11">
        <v>9072.2999999999993</v>
      </c>
      <c r="F336" s="11">
        <v>9072.2999999999993</v>
      </c>
      <c r="G336" s="16">
        <f t="shared" si="16"/>
        <v>0</v>
      </c>
      <c r="H336" s="11">
        <f t="shared" si="17"/>
        <v>0.13156707710504967</v>
      </c>
      <c r="I336" s="16">
        <f t="shared" si="18"/>
        <v>0.13156707710504967</v>
      </c>
      <c r="O336" s="15">
        <v>36.700000000000003</v>
      </c>
      <c r="P336" s="11">
        <v>9072.2999999999993</v>
      </c>
      <c r="Q336"/>
      <c r="S336" s="11">
        <v>9072.2999999999993</v>
      </c>
      <c r="T336" s="11">
        <v>9072.2999999999993</v>
      </c>
      <c r="U336" s="29">
        <f t="shared" si="19"/>
        <v>0</v>
      </c>
      <c r="V336" s="30">
        <v>0</v>
      </c>
      <c r="Y336" s="15">
        <v>36.700000000000003</v>
      </c>
      <c r="Z336" s="9">
        <v>0.31220700000000001</v>
      </c>
      <c r="AA336" s="9">
        <f t="shared" si="20"/>
        <v>8.5070027247956398E-3</v>
      </c>
    </row>
    <row r="337" spans="1:27" x14ac:dyDescent="0.25">
      <c r="A337" s="12">
        <v>68</v>
      </c>
      <c r="B337" s="14" t="s">
        <v>9</v>
      </c>
      <c r="C337" s="14">
        <v>24841314</v>
      </c>
      <c r="D337" s="15">
        <v>47.6</v>
      </c>
      <c r="E337" s="11">
        <v>23662.400000000001</v>
      </c>
      <c r="F337" s="11">
        <v>24139</v>
      </c>
      <c r="G337" s="16">
        <f t="shared" si="16"/>
        <v>0.40978067999999873</v>
      </c>
      <c r="H337" s="11">
        <f t="shared" si="17"/>
        <v>0.17064285749864752</v>
      </c>
      <c r="I337" s="16">
        <f t="shared" si="18"/>
        <v>0.58042353749864628</v>
      </c>
      <c r="O337" s="15">
        <v>47.6</v>
      </c>
      <c r="P337" s="11">
        <v>24139</v>
      </c>
      <c r="Q337"/>
      <c r="S337" s="11">
        <v>23662.400000000001</v>
      </c>
      <c r="T337" s="11">
        <v>24139</v>
      </c>
      <c r="U337" s="29">
        <f t="shared" si="19"/>
        <v>476.59999999999854</v>
      </c>
      <c r="V337" s="30">
        <v>0.40978067999999901</v>
      </c>
      <c r="Y337" s="15">
        <v>47.6</v>
      </c>
      <c r="Z337" s="9">
        <v>0.31220700000000001</v>
      </c>
      <c r="AA337" s="9">
        <f t="shared" si="20"/>
        <v>6.5589705882352946E-3</v>
      </c>
    </row>
    <row r="338" spans="1:27" x14ac:dyDescent="0.25">
      <c r="A338" s="12">
        <v>69</v>
      </c>
      <c r="B338" s="14" t="s">
        <v>10</v>
      </c>
      <c r="C338" s="14" t="s">
        <v>29</v>
      </c>
      <c r="D338" s="15">
        <v>39.4</v>
      </c>
      <c r="E338" s="11"/>
      <c r="F338" s="11">
        <v>0</v>
      </c>
      <c r="G338" s="16">
        <f t="shared" si="16"/>
        <v>0</v>
      </c>
      <c r="H338" s="11">
        <f t="shared" si="17"/>
        <v>0.14124639885392254</v>
      </c>
      <c r="I338" s="16">
        <f t="shared" si="18"/>
        <v>0.14124639885392254</v>
      </c>
      <c r="O338" s="15">
        <v>39.4</v>
      </c>
      <c r="P338" s="11">
        <v>0</v>
      </c>
      <c r="Q338"/>
      <c r="S338" s="11"/>
      <c r="T338" s="11">
        <v>0</v>
      </c>
      <c r="U338" s="29">
        <f t="shared" si="19"/>
        <v>0</v>
      </c>
      <c r="V338" s="30">
        <v>0</v>
      </c>
      <c r="Y338" s="15">
        <v>39.4</v>
      </c>
      <c r="Z338" s="9">
        <v>0.31220700000000001</v>
      </c>
      <c r="AA338" s="9">
        <f t="shared" si="20"/>
        <v>7.9240355329949237E-3</v>
      </c>
    </row>
    <row r="339" spans="1:27" x14ac:dyDescent="0.25">
      <c r="A339" s="12">
        <v>70</v>
      </c>
      <c r="B339" s="14" t="s">
        <v>9</v>
      </c>
      <c r="C339" s="14">
        <v>24841317</v>
      </c>
      <c r="D339" s="15">
        <v>41.6</v>
      </c>
      <c r="E339" s="11">
        <v>4581.3999999999996</v>
      </c>
      <c r="F339" s="11">
        <v>5003.8</v>
      </c>
      <c r="G339" s="16">
        <f t="shared" si="16"/>
        <v>0.36317952000000048</v>
      </c>
      <c r="H339" s="11">
        <f t="shared" si="17"/>
        <v>0.1491332536122634</v>
      </c>
      <c r="I339" s="16">
        <f t="shared" si="18"/>
        <v>0.51231277361226391</v>
      </c>
      <c r="O339" s="15">
        <v>41.6</v>
      </c>
      <c r="P339" s="11">
        <v>5003.8</v>
      </c>
      <c r="Q339"/>
      <c r="S339" s="11">
        <v>4581.3999999999996</v>
      </c>
      <c r="T339" s="11">
        <v>5003.8</v>
      </c>
      <c r="U339" s="29">
        <f t="shared" si="19"/>
        <v>422.40000000000055</v>
      </c>
      <c r="V339" s="30">
        <v>0.36317952000000098</v>
      </c>
      <c r="Y339" s="15">
        <v>41.6</v>
      </c>
      <c r="Z339" s="9">
        <v>0.31220700000000001</v>
      </c>
      <c r="AA339" s="9">
        <f t="shared" si="20"/>
        <v>7.5049759615384614E-3</v>
      </c>
    </row>
    <row r="340" spans="1:27" x14ac:dyDescent="0.25">
      <c r="A340" s="12">
        <v>71</v>
      </c>
      <c r="B340" s="14" t="s">
        <v>10</v>
      </c>
      <c r="C340" s="14" t="s">
        <v>30</v>
      </c>
      <c r="D340" s="15">
        <v>42.8</v>
      </c>
      <c r="E340" s="11"/>
      <c r="F340" s="11">
        <v>0</v>
      </c>
      <c r="G340" s="16">
        <f t="shared" si="16"/>
        <v>0</v>
      </c>
      <c r="H340" s="11">
        <f t="shared" si="17"/>
        <v>0.15343517438954021</v>
      </c>
      <c r="I340" s="16">
        <f t="shared" si="18"/>
        <v>0.15343517438954021</v>
      </c>
      <c r="O340" s="15">
        <v>42.8</v>
      </c>
      <c r="P340" s="11">
        <v>0</v>
      </c>
      <c r="Q340"/>
      <c r="S340" s="11"/>
      <c r="T340" s="11">
        <v>0</v>
      </c>
      <c r="U340" s="29">
        <f t="shared" si="19"/>
        <v>0</v>
      </c>
      <c r="V340" s="30">
        <v>0</v>
      </c>
      <c r="Y340" s="15">
        <v>42.8</v>
      </c>
      <c r="Z340" s="9">
        <v>0.31220700000000001</v>
      </c>
      <c r="AA340" s="9">
        <f t="shared" si="20"/>
        <v>7.2945560747663561E-3</v>
      </c>
    </row>
    <row r="341" spans="1:27" x14ac:dyDescent="0.25">
      <c r="A341" s="12">
        <v>72</v>
      </c>
      <c r="B341" s="14" t="s">
        <v>9</v>
      </c>
      <c r="C341" s="14">
        <v>24841310</v>
      </c>
      <c r="D341" s="15">
        <v>36.700000000000003</v>
      </c>
      <c r="E341" s="11">
        <v>4375.1000000000004</v>
      </c>
      <c r="F341" s="11">
        <v>4448.8999999999996</v>
      </c>
      <c r="G341" s="16">
        <f t="shared" si="16"/>
        <v>6.345323999999937E-2</v>
      </c>
      <c r="H341" s="11">
        <f t="shared" si="17"/>
        <v>0.13156707710504967</v>
      </c>
      <c r="I341" s="16">
        <f t="shared" si="18"/>
        <v>0.19502031710504902</v>
      </c>
      <c r="O341" s="15">
        <v>36.700000000000003</v>
      </c>
      <c r="P341" s="11">
        <v>4448.8999999999996</v>
      </c>
      <c r="Q341"/>
      <c r="S341" s="11">
        <v>4375.1000000000004</v>
      </c>
      <c r="T341" s="11">
        <v>4448.8999999999996</v>
      </c>
      <c r="U341" s="29">
        <f t="shared" si="19"/>
        <v>73.799999999999272</v>
      </c>
      <c r="V341" s="30">
        <v>6.3453239999999397E-2</v>
      </c>
      <c r="Y341" s="15">
        <v>36.700000000000003</v>
      </c>
      <c r="Z341" s="9">
        <v>0.31220700000000001</v>
      </c>
      <c r="AA341" s="9">
        <f t="shared" si="20"/>
        <v>8.5070027247956398E-3</v>
      </c>
    </row>
    <row r="342" spans="1:27" x14ac:dyDescent="0.25">
      <c r="A342" s="20">
        <v>73</v>
      </c>
      <c r="B342" s="14" t="s">
        <v>9</v>
      </c>
      <c r="C342" s="21">
        <v>24841319</v>
      </c>
      <c r="D342" s="22">
        <v>47.8</v>
      </c>
      <c r="E342" s="12">
        <v>14768.8</v>
      </c>
      <c r="F342" s="12">
        <v>15460.3</v>
      </c>
      <c r="G342" s="16">
        <f t="shared" si="16"/>
        <v>0.59455170000000002</v>
      </c>
      <c r="H342" s="11">
        <f t="shared" si="17"/>
        <v>0.17135984429486031</v>
      </c>
      <c r="I342" s="16">
        <f t="shared" si="18"/>
        <v>0.7659115442948603</v>
      </c>
      <c r="O342" s="22">
        <v>47.8</v>
      </c>
      <c r="P342" s="12">
        <v>15460.3</v>
      </c>
      <c r="Q342"/>
      <c r="S342" s="12">
        <v>14768.8</v>
      </c>
      <c r="T342" s="12">
        <v>15460.3</v>
      </c>
      <c r="U342" s="29">
        <f t="shared" si="19"/>
        <v>691.5</v>
      </c>
      <c r="V342" s="30">
        <v>0.59455170000000002</v>
      </c>
      <c r="Y342" s="22">
        <v>47.8</v>
      </c>
      <c r="Z342" s="9">
        <v>0.31220700000000001</v>
      </c>
      <c r="AA342" s="9">
        <f t="shared" si="20"/>
        <v>6.5315271966527207E-3</v>
      </c>
    </row>
    <row r="343" spans="1:27" x14ac:dyDescent="0.25">
      <c r="A343" s="12">
        <v>74</v>
      </c>
      <c r="B343" s="14" t="s">
        <v>10</v>
      </c>
      <c r="C343" s="14" t="s">
        <v>31</v>
      </c>
      <c r="D343" s="15">
        <v>39.700000000000003</v>
      </c>
      <c r="E343" s="11"/>
      <c r="F343" s="11">
        <v>0</v>
      </c>
      <c r="G343" s="16">
        <f t="shared" si="16"/>
        <v>0</v>
      </c>
      <c r="H343" s="11">
        <f t="shared" si="17"/>
        <v>0.14232187904824176</v>
      </c>
      <c r="I343" s="16">
        <f t="shared" si="18"/>
        <v>0.14232187904824176</v>
      </c>
      <c r="O343" s="15">
        <v>39.700000000000003</v>
      </c>
      <c r="P343" s="11">
        <v>0</v>
      </c>
      <c r="Q343"/>
      <c r="S343" s="11"/>
      <c r="T343" s="11">
        <v>0</v>
      </c>
      <c r="U343" s="29">
        <f t="shared" si="19"/>
        <v>0</v>
      </c>
      <c r="V343" s="30">
        <v>0</v>
      </c>
      <c r="Y343" s="15">
        <v>39.700000000000003</v>
      </c>
      <c r="Z343" s="9">
        <v>0.31220700000000001</v>
      </c>
      <c r="AA343" s="9">
        <f t="shared" si="20"/>
        <v>7.8641561712846347E-3</v>
      </c>
    </row>
    <row r="344" spans="1:27" x14ac:dyDescent="0.25">
      <c r="A344" s="12">
        <v>75</v>
      </c>
      <c r="B344" s="14" t="s">
        <v>9</v>
      </c>
      <c r="C344" s="14">
        <v>24841318</v>
      </c>
      <c r="D344" s="15">
        <v>41.5</v>
      </c>
      <c r="E344" s="11">
        <v>19077.599999999999</v>
      </c>
      <c r="F344" s="11">
        <v>19957.8</v>
      </c>
      <c r="G344" s="16">
        <f t="shared" si="16"/>
        <v>0.7567959600000006</v>
      </c>
      <c r="H344" s="11">
        <f t="shared" si="17"/>
        <v>0.14877476021415698</v>
      </c>
      <c r="I344" s="16">
        <f t="shared" si="18"/>
        <v>0.90557072021415763</v>
      </c>
      <c r="O344" s="15">
        <v>41.5</v>
      </c>
      <c r="P344" s="11">
        <v>19957.8</v>
      </c>
      <c r="Q344"/>
      <c r="S344" s="11">
        <v>19077.599999999999</v>
      </c>
      <c r="T344" s="11">
        <v>19957.8</v>
      </c>
      <c r="U344" s="29">
        <f t="shared" si="19"/>
        <v>880.20000000000073</v>
      </c>
      <c r="V344" s="30">
        <v>0.75679596000000104</v>
      </c>
      <c r="Y344" s="15">
        <v>41.5</v>
      </c>
      <c r="Z344" s="9">
        <v>0.31220700000000001</v>
      </c>
      <c r="AA344" s="9">
        <f t="shared" si="20"/>
        <v>7.5230602409638555E-3</v>
      </c>
    </row>
    <row r="345" spans="1:27" x14ac:dyDescent="0.25">
      <c r="A345" s="12">
        <v>76</v>
      </c>
      <c r="B345" s="14" t="s">
        <v>10</v>
      </c>
      <c r="C345" s="14" t="s">
        <v>32</v>
      </c>
      <c r="D345" s="15">
        <v>42.4</v>
      </c>
      <c r="E345" s="11"/>
      <c r="F345" s="11">
        <v>0.1</v>
      </c>
      <c r="G345" s="16">
        <f t="shared" si="16"/>
        <v>8.598E-5</v>
      </c>
      <c r="H345" s="11">
        <f t="shared" si="17"/>
        <v>0.1520012007971146</v>
      </c>
      <c r="I345" s="16">
        <f t="shared" si="18"/>
        <v>0.15208718079711461</v>
      </c>
      <c r="O345" s="15">
        <v>42.4</v>
      </c>
      <c r="P345" s="11">
        <v>0.1</v>
      </c>
      <c r="Q345"/>
      <c r="S345" s="11"/>
      <c r="T345" s="11">
        <v>0.1</v>
      </c>
      <c r="U345" s="29">
        <f t="shared" si="19"/>
        <v>0.1</v>
      </c>
      <c r="V345" s="30">
        <v>0.1</v>
      </c>
      <c r="Y345" s="15">
        <v>42.4</v>
      </c>
      <c r="Z345" s="9">
        <v>0.31220700000000001</v>
      </c>
      <c r="AA345" s="9">
        <f t="shared" si="20"/>
        <v>7.3633726415094341E-3</v>
      </c>
    </row>
    <row r="346" spans="1:27" x14ac:dyDescent="0.25">
      <c r="A346" s="12">
        <v>77</v>
      </c>
      <c r="B346" s="14" t="s">
        <v>9</v>
      </c>
      <c r="C346" s="14">
        <v>24841313</v>
      </c>
      <c r="D346" s="15">
        <v>36.6</v>
      </c>
      <c r="E346" s="11">
        <v>9223.4</v>
      </c>
      <c r="F346" s="11">
        <v>9811.9</v>
      </c>
      <c r="G346" s="16">
        <f t="shared" si="16"/>
        <v>0.50599229999999995</v>
      </c>
      <c r="H346" s="11">
        <f t="shared" si="17"/>
        <v>0.13120858370694327</v>
      </c>
      <c r="I346" s="16">
        <f t="shared" si="18"/>
        <v>0.63720088370694317</v>
      </c>
      <c r="O346" s="15">
        <v>36.6</v>
      </c>
      <c r="P346" s="11">
        <v>9811.9</v>
      </c>
      <c r="Q346"/>
      <c r="S346" s="11">
        <v>9223.4</v>
      </c>
      <c r="T346" s="11">
        <v>9811.9</v>
      </c>
      <c r="U346" s="29">
        <f t="shared" si="19"/>
        <v>588.5</v>
      </c>
      <c r="V346" s="30">
        <v>0.50599229999999995</v>
      </c>
      <c r="Y346" s="15">
        <v>36.6</v>
      </c>
      <c r="Z346" s="9">
        <v>0.31220700000000001</v>
      </c>
      <c r="AA346" s="9">
        <f t="shared" si="20"/>
        <v>8.5302459016393436E-3</v>
      </c>
    </row>
    <row r="347" spans="1:27" x14ac:dyDescent="0.25">
      <c r="A347" s="12">
        <v>78</v>
      </c>
      <c r="B347" s="14" t="s">
        <v>9</v>
      </c>
      <c r="C347" s="14">
        <v>24841324</v>
      </c>
      <c r="D347" s="15">
        <v>48</v>
      </c>
      <c r="E347" s="11">
        <v>20047.099999999999</v>
      </c>
      <c r="F347" s="11">
        <v>21289.4</v>
      </c>
      <c r="G347" s="16">
        <f t="shared" si="16"/>
        <v>1.0681295400000024</v>
      </c>
      <c r="H347" s="11">
        <f t="shared" si="17"/>
        <v>0.17207683109107313</v>
      </c>
      <c r="I347" s="16">
        <f t="shared" si="18"/>
        <v>1.2402063710910756</v>
      </c>
      <c r="O347" s="15">
        <v>48</v>
      </c>
      <c r="P347" s="11">
        <v>21289.4</v>
      </c>
      <c r="Q347"/>
      <c r="S347" s="11">
        <v>20047.099999999999</v>
      </c>
      <c r="T347" s="11">
        <v>21289.4</v>
      </c>
      <c r="U347" s="29">
        <f t="shared" si="19"/>
        <v>1242.3000000000029</v>
      </c>
      <c r="V347" s="30">
        <v>1.0681295399999999</v>
      </c>
      <c r="Y347" s="15">
        <v>48</v>
      </c>
      <c r="Z347" s="9">
        <v>0.31220700000000001</v>
      </c>
      <c r="AA347" s="9">
        <f t="shared" si="20"/>
        <v>6.5043125000000005E-3</v>
      </c>
    </row>
    <row r="348" spans="1:27" x14ac:dyDescent="0.25">
      <c r="A348" s="10"/>
      <c r="B348" s="10"/>
      <c r="C348" s="10"/>
      <c r="D348" s="10">
        <f>SUM(D270:D347)</f>
        <v>4435.9999999999991</v>
      </c>
      <c r="E348" s="10"/>
      <c r="F348" s="10" t="s">
        <v>33</v>
      </c>
      <c r="G348" s="25">
        <v>46.343000000000004</v>
      </c>
      <c r="H348" s="10">
        <f>SUM(H270:H347)</f>
        <v>15.902767140000007</v>
      </c>
      <c r="I348" s="25">
        <f>SUM(I270:I347)</f>
        <v>47.262460059999995</v>
      </c>
      <c r="O348"/>
      <c r="P348"/>
      <c r="Q348"/>
      <c r="T348"/>
      <c r="U348" s="31">
        <f>SUM(U270:U347)</f>
        <v>30349.499999999993</v>
      </c>
      <c r="V348" s="30">
        <f>SUM(V270:V347)</f>
        <v>28.023548999999996</v>
      </c>
    </row>
    <row r="349" spans="1:27" x14ac:dyDescent="0.25">
      <c r="A349" s="10"/>
      <c r="B349" s="10"/>
      <c r="C349" s="5" t="s">
        <v>34</v>
      </c>
      <c r="D349" s="5"/>
      <c r="E349" s="5"/>
      <c r="F349" s="5"/>
      <c r="G349" s="10">
        <v>32.156999999999996</v>
      </c>
      <c r="H349"/>
      <c r="O349"/>
      <c r="P349"/>
      <c r="Q349"/>
      <c r="T349"/>
      <c r="V349"/>
    </row>
    <row r="350" spans="1:27" x14ac:dyDescent="0.25">
      <c r="A350" s="10"/>
      <c r="B350" s="10"/>
      <c r="C350" s="10"/>
      <c r="D350" s="10"/>
      <c r="E350" s="10"/>
      <c r="F350" s="10" t="s">
        <v>35</v>
      </c>
      <c r="G350" s="25">
        <f>G348-G349</f>
        <v>14.186000000000007</v>
      </c>
      <c r="H350" s="26">
        <f>G350/D348</f>
        <v>3.197926059513077E-3</v>
      </c>
      <c r="O350"/>
      <c r="P350"/>
      <c r="Q350"/>
      <c r="T350"/>
      <c r="V350"/>
    </row>
    <row r="351" spans="1:27" x14ac:dyDescent="0.25">
      <c r="O351"/>
      <c r="P351"/>
      <c r="Q351"/>
      <c r="T351"/>
      <c r="V351"/>
    </row>
    <row r="352" spans="1:27" x14ac:dyDescent="0.25">
      <c r="O352" s="9">
        <v>4436</v>
      </c>
      <c r="P352" s="9">
        <v>46.343000000000004</v>
      </c>
      <c r="Q352" s="9">
        <f>P352/O352</f>
        <v>1.0447024346257891E-2</v>
      </c>
      <c r="T352" s="9">
        <f>V352/O352</f>
        <v>4.1297229486023466E-3</v>
      </c>
      <c r="V352" s="30">
        <f>G348-V348</f>
        <v>18.319451000000008</v>
      </c>
    </row>
  </sheetData>
  <mergeCells count="910">
    <mergeCell ref="C349:F349"/>
    <mergeCell ref="F249:F250"/>
    <mergeCell ref="F251:F252"/>
    <mergeCell ref="A267:I267"/>
    <mergeCell ref="A268:A269"/>
    <mergeCell ref="B268:B269"/>
    <mergeCell ref="C268:C269"/>
    <mergeCell ref="D268:D269"/>
    <mergeCell ref="E268:F268"/>
    <mergeCell ref="G268:G269"/>
    <mergeCell ref="H268:H269"/>
    <mergeCell ref="I268:I269"/>
    <mergeCell ref="K239:K240"/>
    <mergeCell ref="L239:L240"/>
    <mergeCell ref="M239:M240"/>
    <mergeCell ref="A241:A242"/>
    <mergeCell ref="B241:B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A239:A240"/>
    <mergeCell ref="B239:B240"/>
    <mergeCell ref="D239:D240"/>
    <mergeCell ref="E239:E240"/>
    <mergeCell ref="F239:F240"/>
    <mergeCell ref="G239:G240"/>
    <mergeCell ref="H239:H240"/>
    <mergeCell ref="I239:I240"/>
    <mergeCell ref="J239:J240"/>
    <mergeCell ref="K235:K236"/>
    <mergeCell ref="L235:L236"/>
    <mergeCell ref="M235:M236"/>
    <mergeCell ref="A237:A238"/>
    <mergeCell ref="B237:B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A235:A236"/>
    <mergeCell ref="B235:B236"/>
    <mergeCell ref="D235:D236"/>
    <mergeCell ref="E235:E236"/>
    <mergeCell ref="F235:F236"/>
    <mergeCell ref="G235:G236"/>
    <mergeCell ref="H235:H236"/>
    <mergeCell ref="I235:I236"/>
    <mergeCell ref="J235:J236"/>
    <mergeCell ref="K231:K232"/>
    <mergeCell ref="L231:L232"/>
    <mergeCell ref="M231:M232"/>
    <mergeCell ref="A233:A234"/>
    <mergeCell ref="B233:B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A231:A232"/>
    <mergeCell ref="B231:B232"/>
    <mergeCell ref="D231:D232"/>
    <mergeCell ref="E231:E232"/>
    <mergeCell ref="F231:F232"/>
    <mergeCell ref="G231:G232"/>
    <mergeCell ref="H231:H232"/>
    <mergeCell ref="I231:I232"/>
    <mergeCell ref="J231:J232"/>
    <mergeCell ref="K227:K228"/>
    <mergeCell ref="L227:L228"/>
    <mergeCell ref="M227:M228"/>
    <mergeCell ref="A229:A230"/>
    <mergeCell ref="B229:B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A227:A228"/>
    <mergeCell ref="B227:B228"/>
    <mergeCell ref="D227:D228"/>
    <mergeCell ref="E227:E228"/>
    <mergeCell ref="F227:F228"/>
    <mergeCell ref="G227:G228"/>
    <mergeCell ref="H227:H228"/>
    <mergeCell ref="I227:I228"/>
    <mergeCell ref="J227:J228"/>
    <mergeCell ref="K223:K224"/>
    <mergeCell ref="L223:L224"/>
    <mergeCell ref="M223:M224"/>
    <mergeCell ref="A225:A226"/>
    <mergeCell ref="B225:B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A223:A224"/>
    <mergeCell ref="B223:B224"/>
    <mergeCell ref="D223:D224"/>
    <mergeCell ref="E223:E224"/>
    <mergeCell ref="F223:F224"/>
    <mergeCell ref="G223:G224"/>
    <mergeCell ref="H223:H224"/>
    <mergeCell ref="I223:I224"/>
    <mergeCell ref="J223:J224"/>
    <mergeCell ref="K219:K220"/>
    <mergeCell ref="L219:L220"/>
    <mergeCell ref="M219:M220"/>
    <mergeCell ref="A221:A222"/>
    <mergeCell ref="B221:B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A219:A220"/>
    <mergeCell ref="B219:B220"/>
    <mergeCell ref="D219:D220"/>
    <mergeCell ref="E219:E220"/>
    <mergeCell ref="F219:F220"/>
    <mergeCell ref="G219:G220"/>
    <mergeCell ref="H219:H220"/>
    <mergeCell ref="I219:I220"/>
    <mergeCell ref="J219:J220"/>
    <mergeCell ref="K215:K216"/>
    <mergeCell ref="L215:L216"/>
    <mergeCell ref="M215:M216"/>
    <mergeCell ref="A217:A218"/>
    <mergeCell ref="B217:B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A215:A216"/>
    <mergeCell ref="B215:B216"/>
    <mergeCell ref="D215:D216"/>
    <mergeCell ref="E215:E216"/>
    <mergeCell ref="F215:F216"/>
    <mergeCell ref="G215:G216"/>
    <mergeCell ref="H215:H216"/>
    <mergeCell ref="I215:I216"/>
    <mergeCell ref="J215:J216"/>
    <mergeCell ref="K211:K212"/>
    <mergeCell ref="L211:L212"/>
    <mergeCell ref="M211:M212"/>
    <mergeCell ref="A213:A214"/>
    <mergeCell ref="B213:B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A211:A212"/>
    <mergeCell ref="B211:B212"/>
    <mergeCell ref="D211:D212"/>
    <mergeCell ref="E211:E212"/>
    <mergeCell ref="F211:F212"/>
    <mergeCell ref="G211:G212"/>
    <mergeCell ref="H211:H212"/>
    <mergeCell ref="I211:I212"/>
    <mergeCell ref="J211:J212"/>
    <mergeCell ref="K207:K208"/>
    <mergeCell ref="L207:L208"/>
    <mergeCell ref="M207:M208"/>
    <mergeCell ref="A209:A210"/>
    <mergeCell ref="B209:B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A207:A208"/>
    <mergeCell ref="B207:B208"/>
    <mergeCell ref="D207:D208"/>
    <mergeCell ref="E207:E208"/>
    <mergeCell ref="F207:F208"/>
    <mergeCell ref="G207:G208"/>
    <mergeCell ref="H207:H208"/>
    <mergeCell ref="I207:I208"/>
    <mergeCell ref="J207:J208"/>
    <mergeCell ref="K203:K204"/>
    <mergeCell ref="L203:L204"/>
    <mergeCell ref="M203:M204"/>
    <mergeCell ref="A205:A206"/>
    <mergeCell ref="B205:B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A203:A204"/>
    <mergeCell ref="B203:B204"/>
    <mergeCell ref="D203:D204"/>
    <mergeCell ref="E203:E204"/>
    <mergeCell ref="F203:F204"/>
    <mergeCell ref="G203:G204"/>
    <mergeCell ref="H203:H204"/>
    <mergeCell ref="I203:I204"/>
    <mergeCell ref="J203:J204"/>
    <mergeCell ref="K199:K200"/>
    <mergeCell ref="L199:L200"/>
    <mergeCell ref="M199:M200"/>
    <mergeCell ref="A201:A202"/>
    <mergeCell ref="B201:B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A199:A200"/>
    <mergeCell ref="B199:B200"/>
    <mergeCell ref="D199:D200"/>
    <mergeCell ref="E199:E200"/>
    <mergeCell ref="F199:F200"/>
    <mergeCell ref="G199:G200"/>
    <mergeCell ref="H199:H200"/>
    <mergeCell ref="I199:I200"/>
    <mergeCell ref="J199:J200"/>
    <mergeCell ref="K195:K196"/>
    <mergeCell ref="L195:L196"/>
    <mergeCell ref="M195:M196"/>
    <mergeCell ref="A197:A198"/>
    <mergeCell ref="B197:B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A195:A196"/>
    <mergeCell ref="B195:B196"/>
    <mergeCell ref="D195:D196"/>
    <mergeCell ref="E195:E196"/>
    <mergeCell ref="F195:F196"/>
    <mergeCell ref="G195:G196"/>
    <mergeCell ref="H195:H196"/>
    <mergeCell ref="I195:I196"/>
    <mergeCell ref="J195:J196"/>
    <mergeCell ref="K191:K192"/>
    <mergeCell ref="L191:L192"/>
    <mergeCell ref="M191:M192"/>
    <mergeCell ref="A193:A194"/>
    <mergeCell ref="B193:B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A191:A192"/>
    <mergeCell ref="B191:B192"/>
    <mergeCell ref="D191:D192"/>
    <mergeCell ref="E191:E192"/>
    <mergeCell ref="F191:F192"/>
    <mergeCell ref="G191:G192"/>
    <mergeCell ref="H191:H192"/>
    <mergeCell ref="I191:I192"/>
    <mergeCell ref="J191:J192"/>
    <mergeCell ref="K187:K188"/>
    <mergeCell ref="L187:L188"/>
    <mergeCell ref="M187:M188"/>
    <mergeCell ref="A189:A190"/>
    <mergeCell ref="B189:B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A187:A188"/>
    <mergeCell ref="B187:B188"/>
    <mergeCell ref="D187:D188"/>
    <mergeCell ref="E187:E188"/>
    <mergeCell ref="F187:F188"/>
    <mergeCell ref="G187:G188"/>
    <mergeCell ref="H187:H188"/>
    <mergeCell ref="I187:I188"/>
    <mergeCell ref="J187:J188"/>
    <mergeCell ref="K183:K184"/>
    <mergeCell ref="L183:L184"/>
    <mergeCell ref="M183:M184"/>
    <mergeCell ref="A185:A186"/>
    <mergeCell ref="B185:B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A183:A184"/>
    <mergeCell ref="B183:B184"/>
    <mergeCell ref="D183:D184"/>
    <mergeCell ref="E183:E184"/>
    <mergeCell ref="F183:F184"/>
    <mergeCell ref="G183:G184"/>
    <mergeCell ref="H183:H184"/>
    <mergeCell ref="I183:I184"/>
    <mergeCell ref="J183:J184"/>
    <mergeCell ref="K179:K180"/>
    <mergeCell ref="L179:L180"/>
    <mergeCell ref="M179:M180"/>
    <mergeCell ref="A181:A182"/>
    <mergeCell ref="B181:B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A179:A180"/>
    <mergeCell ref="B179:B180"/>
    <mergeCell ref="D179:D180"/>
    <mergeCell ref="E179:E180"/>
    <mergeCell ref="F179:F180"/>
    <mergeCell ref="G179:G180"/>
    <mergeCell ref="H179:H180"/>
    <mergeCell ref="I179:I180"/>
    <mergeCell ref="J179:J180"/>
    <mergeCell ref="K175:K176"/>
    <mergeCell ref="L175:L176"/>
    <mergeCell ref="M175:M176"/>
    <mergeCell ref="A177:A178"/>
    <mergeCell ref="B177:B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A175:A176"/>
    <mergeCell ref="B175:B176"/>
    <mergeCell ref="D175:D176"/>
    <mergeCell ref="E175:E176"/>
    <mergeCell ref="F175:F176"/>
    <mergeCell ref="G175:G176"/>
    <mergeCell ref="H175:H176"/>
    <mergeCell ref="I175:I176"/>
    <mergeCell ref="J175:J176"/>
    <mergeCell ref="K171:K172"/>
    <mergeCell ref="L171:L172"/>
    <mergeCell ref="M171:M172"/>
    <mergeCell ref="A173:A174"/>
    <mergeCell ref="B173:B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A171:A172"/>
    <mergeCell ref="B171:B172"/>
    <mergeCell ref="D171:D172"/>
    <mergeCell ref="E171:E172"/>
    <mergeCell ref="F171:F172"/>
    <mergeCell ref="G171:G172"/>
    <mergeCell ref="H171:H172"/>
    <mergeCell ref="I171:I172"/>
    <mergeCell ref="J171:J172"/>
    <mergeCell ref="K167:K168"/>
    <mergeCell ref="L167:L168"/>
    <mergeCell ref="M167:M168"/>
    <mergeCell ref="A169:A170"/>
    <mergeCell ref="B169:B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A167:A168"/>
    <mergeCell ref="B167:B168"/>
    <mergeCell ref="D167:D168"/>
    <mergeCell ref="E167:E168"/>
    <mergeCell ref="F167:F168"/>
    <mergeCell ref="G167:G168"/>
    <mergeCell ref="H167:H168"/>
    <mergeCell ref="I167:I168"/>
    <mergeCell ref="J167:J168"/>
    <mergeCell ref="K163:K164"/>
    <mergeCell ref="L163:L164"/>
    <mergeCell ref="M163:M164"/>
    <mergeCell ref="A165:A166"/>
    <mergeCell ref="B165:B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A163:A164"/>
    <mergeCell ref="B163:B164"/>
    <mergeCell ref="D163:D164"/>
    <mergeCell ref="E163:E164"/>
    <mergeCell ref="F163:F164"/>
    <mergeCell ref="G163:G164"/>
    <mergeCell ref="H163:H164"/>
    <mergeCell ref="I163:I164"/>
    <mergeCell ref="J163:J164"/>
    <mergeCell ref="K159:K160"/>
    <mergeCell ref="L159:L160"/>
    <mergeCell ref="M159:M160"/>
    <mergeCell ref="A161:A162"/>
    <mergeCell ref="B161:B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A159:A160"/>
    <mergeCell ref="B159:B160"/>
    <mergeCell ref="D159:D160"/>
    <mergeCell ref="E159:E160"/>
    <mergeCell ref="F159:F160"/>
    <mergeCell ref="G159:G160"/>
    <mergeCell ref="H159:H160"/>
    <mergeCell ref="I159:I160"/>
    <mergeCell ref="J159:J160"/>
    <mergeCell ref="K155:K156"/>
    <mergeCell ref="L155:L156"/>
    <mergeCell ref="M155:M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A155:A156"/>
    <mergeCell ref="B155:B156"/>
    <mergeCell ref="D155:D156"/>
    <mergeCell ref="E155:E156"/>
    <mergeCell ref="F155:F156"/>
    <mergeCell ref="G155:G156"/>
    <mergeCell ref="H155:H156"/>
    <mergeCell ref="I155:I156"/>
    <mergeCell ref="J155:J156"/>
    <mergeCell ref="K151:K152"/>
    <mergeCell ref="L151:L152"/>
    <mergeCell ref="M151:M152"/>
    <mergeCell ref="A153:A154"/>
    <mergeCell ref="B153:B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A151:A152"/>
    <mergeCell ref="B151:B152"/>
    <mergeCell ref="D151:D152"/>
    <mergeCell ref="E151:E152"/>
    <mergeCell ref="F151:F152"/>
    <mergeCell ref="G151:G152"/>
    <mergeCell ref="H151:H152"/>
    <mergeCell ref="I151:I152"/>
    <mergeCell ref="J151:J152"/>
    <mergeCell ref="K147:K148"/>
    <mergeCell ref="L147:L148"/>
    <mergeCell ref="M147:M148"/>
    <mergeCell ref="A149:A150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A147:A148"/>
    <mergeCell ref="B147:B148"/>
    <mergeCell ref="D147:D148"/>
    <mergeCell ref="E147:E148"/>
    <mergeCell ref="F147:F148"/>
    <mergeCell ref="G147:G148"/>
    <mergeCell ref="H147:H148"/>
    <mergeCell ref="I147:I148"/>
    <mergeCell ref="J147:J148"/>
    <mergeCell ref="K143:K144"/>
    <mergeCell ref="L143:L144"/>
    <mergeCell ref="M143:M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A143:A144"/>
    <mergeCell ref="B143:B144"/>
    <mergeCell ref="D143:D144"/>
    <mergeCell ref="E143:E144"/>
    <mergeCell ref="F143:F144"/>
    <mergeCell ref="G143:G144"/>
    <mergeCell ref="H143:H144"/>
    <mergeCell ref="I143:I144"/>
    <mergeCell ref="J143:J144"/>
    <mergeCell ref="K139:K140"/>
    <mergeCell ref="L139:L140"/>
    <mergeCell ref="M139:M140"/>
    <mergeCell ref="A141:A142"/>
    <mergeCell ref="B141:B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A139:A140"/>
    <mergeCell ref="B139:B140"/>
    <mergeCell ref="D139:D140"/>
    <mergeCell ref="E139:E140"/>
    <mergeCell ref="F139:F140"/>
    <mergeCell ref="G139:G140"/>
    <mergeCell ref="H139:H140"/>
    <mergeCell ref="I139:I140"/>
    <mergeCell ref="J139:J140"/>
    <mergeCell ref="K135:K136"/>
    <mergeCell ref="L135:L136"/>
    <mergeCell ref="M135:M136"/>
    <mergeCell ref="A137:A138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A135:A136"/>
    <mergeCell ref="B135:B136"/>
    <mergeCell ref="D135:D136"/>
    <mergeCell ref="E135:E136"/>
    <mergeCell ref="F135:F136"/>
    <mergeCell ref="G135:G136"/>
    <mergeCell ref="H135:H136"/>
    <mergeCell ref="I135:I136"/>
    <mergeCell ref="J135:J136"/>
    <mergeCell ref="K131:K132"/>
    <mergeCell ref="L131:L132"/>
    <mergeCell ref="M131:M132"/>
    <mergeCell ref="A133:A134"/>
    <mergeCell ref="B133:B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A131:A132"/>
    <mergeCell ref="B131:B132"/>
    <mergeCell ref="D131:D132"/>
    <mergeCell ref="E131:E132"/>
    <mergeCell ref="F131:F132"/>
    <mergeCell ref="G131:G132"/>
    <mergeCell ref="H131:H132"/>
    <mergeCell ref="I131:I132"/>
    <mergeCell ref="J131:J132"/>
    <mergeCell ref="K127:K128"/>
    <mergeCell ref="L127:L128"/>
    <mergeCell ref="M127:M128"/>
    <mergeCell ref="A129:A130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J127:J128"/>
    <mergeCell ref="K123:K124"/>
    <mergeCell ref="L123:L124"/>
    <mergeCell ref="M123:M124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A123:A124"/>
    <mergeCell ref="B123:B124"/>
    <mergeCell ref="D123:D124"/>
    <mergeCell ref="E123:E124"/>
    <mergeCell ref="F123:F124"/>
    <mergeCell ref="G123:G124"/>
    <mergeCell ref="H123:H124"/>
    <mergeCell ref="I123:I124"/>
    <mergeCell ref="J123:J124"/>
    <mergeCell ref="K118:K119"/>
    <mergeCell ref="L118:L119"/>
    <mergeCell ref="M118:M119"/>
    <mergeCell ref="A120:A121"/>
    <mergeCell ref="B120:B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A118:A119"/>
    <mergeCell ref="B118:B119"/>
    <mergeCell ref="D118:D119"/>
    <mergeCell ref="E118:E119"/>
    <mergeCell ref="F118:F119"/>
    <mergeCell ref="G118:G119"/>
    <mergeCell ref="H118:H119"/>
    <mergeCell ref="I118:I119"/>
    <mergeCell ref="J118:J119"/>
    <mergeCell ref="K114:K115"/>
    <mergeCell ref="L114:L115"/>
    <mergeCell ref="M114:M115"/>
    <mergeCell ref="A116:A117"/>
    <mergeCell ref="B116:B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A114:A115"/>
    <mergeCell ref="B114:B115"/>
    <mergeCell ref="D114:D115"/>
    <mergeCell ref="E114:E115"/>
    <mergeCell ref="F114:F115"/>
    <mergeCell ref="G114:G115"/>
    <mergeCell ref="H114:H115"/>
    <mergeCell ref="I114:I115"/>
    <mergeCell ref="J114:J115"/>
    <mergeCell ref="K110:K111"/>
    <mergeCell ref="L110:L111"/>
    <mergeCell ref="M110:M111"/>
    <mergeCell ref="A112:A113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A110:A111"/>
    <mergeCell ref="B110:B111"/>
    <mergeCell ref="D110:D111"/>
    <mergeCell ref="E110:E111"/>
    <mergeCell ref="F110:F111"/>
    <mergeCell ref="G110:G111"/>
    <mergeCell ref="H110:H111"/>
    <mergeCell ref="I110:I111"/>
    <mergeCell ref="J110:J111"/>
    <mergeCell ref="K106:K107"/>
    <mergeCell ref="L106:L107"/>
    <mergeCell ref="M106:M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A106:A107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K102:K103"/>
    <mergeCell ref="L102:L103"/>
    <mergeCell ref="M102:M103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98:K99"/>
    <mergeCell ref="L98:L99"/>
    <mergeCell ref="M98:M99"/>
    <mergeCell ref="A100:A101"/>
    <mergeCell ref="B100:B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A98:A99"/>
    <mergeCell ref="B98:B99"/>
    <mergeCell ref="D98:D99"/>
    <mergeCell ref="E98:E99"/>
    <mergeCell ref="F98:F99"/>
    <mergeCell ref="G98:G99"/>
    <mergeCell ref="H98:H99"/>
    <mergeCell ref="I98:I99"/>
    <mergeCell ref="J98:J99"/>
    <mergeCell ref="J94:J95"/>
    <mergeCell ref="K94:K95"/>
    <mergeCell ref="L94:L95"/>
    <mergeCell ref="M94:M95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C83:F83"/>
    <mergeCell ref="A94:A95"/>
    <mergeCell ref="B94:B95"/>
    <mergeCell ref="D94:D95"/>
    <mergeCell ref="E94:E95"/>
    <mergeCell ref="F94:F95"/>
    <mergeCell ref="G94:G95"/>
    <mergeCell ref="H94:H95"/>
    <mergeCell ref="I94:I95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ageMargins left="0.70833333333333304" right="0.70833333333333304" top="0.74791666666666701" bottom="0.35416666666666702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zoomScaleNormal="100" workbookViewId="0">
      <selection activeCell="J11" sqref="J11"/>
    </sheetView>
  </sheetViews>
  <sheetFormatPr defaultRowHeight="15" x14ac:dyDescent="0.25"/>
  <cols>
    <col min="1" max="3" width="8.5703125"/>
    <col min="5" max="6" width="8.5703125"/>
    <col min="8" max="1026" width="8.5703125"/>
  </cols>
  <sheetData>
    <row r="1" spans="1:7" x14ac:dyDescent="0.25">
      <c r="A1" s="1" t="s">
        <v>182</v>
      </c>
      <c r="B1" s="1"/>
      <c r="C1" s="1"/>
      <c r="D1" s="1"/>
      <c r="E1" s="1"/>
      <c r="F1" s="1"/>
      <c r="G1" s="1"/>
    </row>
    <row r="2" spans="1:7" x14ac:dyDescent="0.25">
      <c r="A2" t="s">
        <v>183</v>
      </c>
    </row>
    <row r="3" spans="1:7" x14ac:dyDescent="0.25">
      <c r="A3" t="s">
        <v>184</v>
      </c>
      <c r="B3" t="s">
        <v>185</v>
      </c>
      <c r="C3" t="s">
        <v>186</v>
      </c>
      <c r="D3" t="s">
        <v>194</v>
      </c>
      <c r="E3" t="s">
        <v>187</v>
      </c>
      <c r="F3" t="s">
        <v>188</v>
      </c>
      <c r="G3" t="s">
        <v>189</v>
      </c>
    </row>
    <row r="4" spans="1:7" x14ac:dyDescent="0.25">
      <c r="A4">
        <v>5951</v>
      </c>
      <c r="B4">
        <v>10</v>
      </c>
      <c r="C4">
        <v>11</v>
      </c>
      <c r="D4">
        <v>75.599999999999994</v>
      </c>
      <c r="E4">
        <v>12</v>
      </c>
      <c r="F4">
        <v>2018</v>
      </c>
      <c r="G4" s="32">
        <v>1.2722581089684402</v>
      </c>
    </row>
    <row r="5" spans="1:7" x14ac:dyDescent="0.25">
      <c r="A5">
        <v>5951</v>
      </c>
      <c r="B5">
        <v>10</v>
      </c>
      <c r="C5">
        <v>21</v>
      </c>
      <c r="D5">
        <v>80.3</v>
      </c>
      <c r="E5">
        <v>12</v>
      </c>
      <c r="F5">
        <v>2018</v>
      </c>
      <c r="G5" s="32">
        <v>1.3127517986794413</v>
      </c>
    </row>
    <row r="6" spans="1:7" x14ac:dyDescent="0.25">
      <c r="A6">
        <v>5951</v>
      </c>
      <c r="B6">
        <v>10</v>
      </c>
      <c r="C6">
        <v>31</v>
      </c>
      <c r="D6">
        <v>75.599999999999994</v>
      </c>
      <c r="E6">
        <v>12</v>
      </c>
      <c r="F6">
        <v>2018</v>
      </c>
      <c r="G6" s="32">
        <v>0.27102100896844017</v>
      </c>
    </row>
    <row r="7" spans="1:7" x14ac:dyDescent="0.25">
      <c r="A7">
        <v>5951</v>
      </c>
      <c r="B7">
        <v>10</v>
      </c>
      <c r="C7">
        <v>41</v>
      </c>
      <c r="D7">
        <v>142.30000000000001</v>
      </c>
      <c r="E7">
        <v>12</v>
      </c>
      <c r="F7">
        <v>2018</v>
      </c>
      <c r="G7" s="32">
        <v>0.91013610550541058</v>
      </c>
    </row>
    <row r="8" spans="1:7" x14ac:dyDescent="0.25">
      <c r="A8">
        <v>5951</v>
      </c>
      <c r="B8">
        <v>10</v>
      </c>
      <c r="C8">
        <v>51</v>
      </c>
      <c r="D8">
        <v>78.900000000000006</v>
      </c>
      <c r="E8">
        <v>12</v>
      </c>
      <c r="F8">
        <v>2018</v>
      </c>
      <c r="G8" s="32">
        <v>0.49204063110595087</v>
      </c>
    </row>
    <row r="9" spans="1:7" x14ac:dyDescent="0.25">
      <c r="A9">
        <v>5951</v>
      </c>
      <c r="B9">
        <v>10</v>
      </c>
      <c r="C9">
        <v>61</v>
      </c>
      <c r="D9">
        <v>146.69999999999999</v>
      </c>
      <c r="E9">
        <v>12</v>
      </c>
      <c r="F9">
        <v>2018</v>
      </c>
      <c r="G9" s="32">
        <v>0.52590981502209222</v>
      </c>
    </row>
    <row r="10" spans="1:7" x14ac:dyDescent="0.25">
      <c r="A10">
        <v>5951</v>
      </c>
      <c r="B10">
        <v>10</v>
      </c>
      <c r="C10">
        <v>71</v>
      </c>
      <c r="D10">
        <v>79.3</v>
      </c>
      <c r="E10">
        <v>12</v>
      </c>
      <c r="F10">
        <v>2018</v>
      </c>
      <c r="G10" s="32">
        <v>0.28428526469837706</v>
      </c>
    </row>
    <row r="11" spans="1:7" x14ac:dyDescent="0.25">
      <c r="A11">
        <v>5951</v>
      </c>
      <c r="B11">
        <v>10</v>
      </c>
      <c r="C11">
        <v>81</v>
      </c>
      <c r="D11">
        <v>146.5</v>
      </c>
      <c r="E11">
        <v>12</v>
      </c>
      <c r="F11">
        <v>2018</v>
      </c>
      <c r="G11" s="32">
        <v>1.8936505082258783</v>
      </c>
    </row>
    <row r="12" spans="1:7" x14ac:dyDescent="0.25">
      <c r="A12">
        <v>5951</v>
      </c>
      <c r="B12">
        <v>10</v>
      </c>
      <c r="C12">
        <v>91</v>
      </c>
      <c r="D12">
        <v>78.3</v>
      </c>
      <c r="E12">
        <v>12</v>
      </c>
      <c r="F12">
        <v>2018</v>
      </c>
      <c r="G12" s="32">
        <v>0.28070033071731304</v>
      </c>
    </row>
    <row r="13" spans="1:7" x14ac:dyDescent="0.25">
      <c r="A13">
        <v>5951</v>
      </c>
      <c r="B13">
        <v>10</v>
      </c>
      <c r="C13">
        <v>101</v>
      </c>
      <c r="D13">
        <v>146.30000000000001</v>
      </c>
      <c r="E13">
        <v>12</v>
      </c>
      <c r="F13">
        <v>2018</v>
      </c>
      <c r="G13" s="32">
        <v>0.52653936142966484</v>
      </c>
    </row>
    <row r="14" spans="1:7" x14ac:dyDescent="0.25">
      <c r="A14">
        <v>5951</v>
      </c>
      <c r="B14">
        <v>10</v>
      </c>
      <c r="C14">
        <v>111</v>
      </c>
      <c r="D14">
        <v>79</v>
      </c>
      <c r="E14">
        <v>12</v>
      </c>
      <c r="F14">
        <v>2018</v>
      </c>
      <c r="G14" s="32">
        <v>1.383237904504059</v>
      </c>
    </row>
    <row r="15" spans="1:7" x14ac:dyDescent="0.25">
      <c r="A15">
        <v>5951</v>
      </c>
      <c r="B15">
        <v>10</v>
      </c>
      <c r="C15">
        <v>121</v>
      </c>
      <c r="D15">
        <v>145.4</v>
      </c>
      <c r="E15">
        <v>12</v>
      </c>
      <c r="F15">
        <v>2018</v>
      </c>
      <c r="G15" s="32">
        <v>1.3212494008467091</v>
      </c>
    </row>
    <row r="16" spans="1:7" x14ac:dyDescent="0.25">
      <c r="A16">
        <v>5951</v>
      </c>
      <c r="B16">
        <v>10</v>
      </c>
      <c r="C16">
        <v>131</v>
      </c>
      <c r="D16">
        <v>78.8</v>
      </c>
      <c r="E16">
        <v>12</v>
      </c>
      <c r="F16">
        <v>2018</v>
      </c>
      <c r="G16" s="32">
        <v>0.97248229770784511</v>
      </c>
    </row>
    <row r="17" spans="1:16" x14ac:dyDescent="0.25">
      <c r="A17">
        <v>5951</v>
      </c>
      <c r="B17">
        <v>10</v>
      </c>
      <c r="C17">
        <v>141</v>
      </c>
      <c r="D17">
        <v>145.5</v>
      </c>
      <c r="E17">
        <v>12</v>
      </c>
      <c r="F17">
        <v>2018</v>
      </c>
      <c r="G17" s="32">
        <v>0.52160789424481546</v>
      </c>
    </row>
    <row r="18" spans="1:16" x14ac:dyDescent="0.25">
      <c r="A18">
        <v>5951</v>
      </c>
      <c r="B18">
        <v>10</v>
      </c>
      <c r="C18">
        <v>151</v>
      </c>
      <c r="D18">
        <v>59.7</v>
      </c>
      <c r="E18">
        <v>12</v>
      </c>
      <c r="F18">
        <v>2018</v>
      </c>
      <c r="G18" s="32">
        <v>1.3255699986695217</v>
      </c>
    </row>
    <row r="19" spans="1:16" x14ac:dyDescent="0.25">
      <c r="A19">
        <v>5951</v>
      </c>
      <c r="B19">
        <v>10</v>
      </c>
      <c r="C19">
        <v>161</v>
      </c>
      <c r="D19">
        <v>58.9</v>
      </c>
      <c r="E19">
        <v>12</v>
      </c>
      <c r="F19">
        <v>2018</v>
      </c>
      <c r="G19" s="32">
        <v>1.1392207314846705</v>
      </c>
    </row>
    <row r="20" spans="1:16" x14ac:dyDescent="0.25">
      <c r="A20">
        <v>5951</v>
      </c>
      <c r="B20">
        <v>10</v>
      </c>
      <c r="C20">
        <v>171</v>
      </c>
      <c r="D20">
        <v>41</v>
      </c>
      <c r="E20">
        <v>12</v>
      </c>
      <c r="F20">
        <v>2018</v>
      </c>
      <c r="G20" s="32">
        <v>1.1469822932236249</v>
      </c>
    </row>
    <row r="21" spans="1:16" x14ac:dyDescent="0.25">
      <c r="A21">
        <v>5951</v>
      </c>
      <c r="B21">
        <v>10</v>
      </c>
      <c r="C21">
        <v>181</v>
      </c>
      <c r="D21">
        <v>57</v>
      </c>
      <c r="E21">
        <v>12</v>
      </c>
      <c r="F21">
        <v>2018</v>
      </c>
      <c r="G21" s="32">
        <v>0.76819807692065023</v>
      </c>
    </row>
    <row r="22" spans="1:16" x14ac:dyDescent="0.25">
      <c r="A22">
        <v>5951</v>
      </c>
      <c r="B22">
        <v>10</v>
      </c>
      <c r="C22">
        <v>191</v>
      </c>
      <c r="D22">
        <v>36.6</v>
      </c>
      <c r="E22">
        <v>12</v>
      </c>
      <c r="F22">
        <v>2018</v>
      </c>
      <c r="G22" s="32">
        <v>0.63120858370694322</v>
      </c>
    </row>
    <row r="23" spans="1:16" x14ac:dyDescent="0.25">
      <c r="A23">
        <v>5951</v>
      </c>
      <c r="B23">
        <v>10</v>
      </c>
      <c r="C23">
        <v>201</v>
      </c>
      <c r="D23">
        <v>58.5</v>
      </c>
      <c r="E23">
        <v>12</v>
      </c>
      <c r="F23">
        <v>2018</v>
      </c>
      <c r="G23" s="32">
        <v>0.98611803789224539</v>
      </c>
    </row>
    <row r="24" spans="1:16" x14ac:dyDescent="0.25">
      <c r="A24">
        <v>5951</v>
      </c>
      <c r="B24">
        <v>10</v>
      </c>
      <c r="C24">
        <v>211</v>
      </c>
      <c r="D24">
        <v>40.799999999999997</v>
      </c>
      <c r="E24">
        <v>12</v>
      </c>
      <c r="F24">
        <v>2018</v>
      </c>
      <c r="G24" s="32">
        <v>0.14626530642741215</v>
      </c>
    </row>
    <row r="25" spans="1:16" x14ac:dyDescent="0.25">
      <c r="A25">
        <v>5951</v>
      </c>
      <c r="B25">
        <v>10</v>
      </c>
      <c r="C25">
        <v>221</v>
      </c>
      <c r="D25">
        <v>57.5</v>
      </c>
      <c r="E25">
        <v>12</v>
      </c>
      <c r="F25">
        <v>2018</v>
      </c>
      <c r="G25" s="32">
        <v>0.20613370391118135</v>
      </c>
    </row>
    <row r="26" spans="1:16" x14ac:dyDescent="0.25">
      <c r="A26">
        <v>5951</v>
      </c>
      <c r="B26">
        <v>10</v>
      </c>
      <c r="C26">
        <v>231</v>
      </c>
      <c r="D26">
        <v>36.6</v>
      </c>
      <c r="E26">
        <v>12</v>
      </c>
      <c r="F26">
        <v>2018</v>
      </c>
      <c r="G26" s="32">
        <v>0.68020858370694337</v>
      </c>
    </row>
    <row r="27" spans="1:16" x14ac:dyDescent="0.25">
      <c r="A27">
        <v>5951</v>
      </c>
      <c r="B27">
        <v>10</v>
      </c>
      <c r="C27">
        <v>241</v>
      </c>
      <c r="D27">
        <v>60.4</v>
      </c>
      <c r="E27">
        <v>12</v>
      </c>
      <c r="F27">
        <v>2018</v>
      </c>
      <c r="G27" s="32">
        <v>0.21653001245626702</v>
      </c>
    </row>
    <row r="28" spans="1:16" x14ac:dyDescent="0.25">
      <c r="A28">
        <v>5951</v>
      </c>
      <c r="B28">
        <v>10</v>
      </c>
      <c r="C28">
        <v>251</v>
      </c>
      <c r="D28">
        <v>42.4</v>
      </c>
      <c r="E28">
        <v>12</v>
      </c>
      <c r="F28">
        <v>2018</v>
      </c>
      <c r="G28" s="32">
        <v>0.79392788079711485</v>
      </c>
    </row>
    <row r="29" spans="1:16" x14ac:dyDescent="0.25">
      <c r="A29">
        <v>5951</v>
      </c>
      <c r="B29">
        <v>10</v>
      </c>
      <c r="C29">
        <v>261</v>
      </c>
      <c r="D29">
        <v>58.2</v>
      </c>
      <c r="E29">
        <v>12</v>
      </c>
      <c r="F29">
        <v>2018</v>
      </c>
      <c r="G29" s="32">
        <v>0.29247365769792621</v>
      </c>
    </row>
    <row r="30" spans="1:16" x14ac:dyDescent="0.25">
      <c r="A30">
        <v>5951</v>
      </c>
      <c r="B30">
        <v>10</v>
      </c>
      <c r="C30">
        <v>271</v>
      </c>
      <c r="D30">
        <v>38</v>
      </c>
      <c r="E30">
        <v>12</v>
      </c>
      <c r="F30">
        <v>2018</v>
      </c>
      <c r="G30" s="32">
        <v>0.26124241128043257</v>
      </c>
    </row>
    <row r="31" spans="1:16" x14ac:dyDescent="0.25">
      <c r="A31">
        <v>5951</v>
      </c>
      <c r="B31">
        <v>10</v>
      </c>
      <c r="C31">
        <v>281</v>
      </c>
      <c r="D31">
        <v>60.2</v>
      </c>
      <c r="E31">
        <v>12</v>
      </c>
      <c r="F31">
        <v>2018</v>
      </c>
      <c r="G31" s="32">
        <v>1.2185117856600547</v>
      </c>
      <c r="O31" t="s">
        <v>190</v>
      </c>
      <c r="P31" t="s">
        <v>190</v>
      </c>
    </row>
    <row r="32" spans="1:16" x14ac:dyDescent="0.25">
      <c r="A32">
        <v>5951</v>
      </c>
      <c r="B32">
        <v>10</v>
      </c>
      <c r="C32">
        <v>291</v>
      </c>
      <c r="D32">
        <v>42.6</v>
      </c>
      <c r="E32">
        <v>12</v>
      </c>
      <c r="F32">
        <v>2018</v>
      </c>
      <c r="G32" s="32">
        <v>0.8527181875933274</v>
      </c>
    </row>
    <row r="33" spans="1:7" x14ac:dyDescent="0.25">
      <c r="A33">
        <v>5951</v>
      </c>
      <c r="B33">
        <v>10</v>
      </c>
      <c r="C33">
        <v>301</v>
      </c>
      <c r="D33">
        <v>58.2</v>
      </c>
      <c r="E33">
        <v>12</v>
      </c>
      <c r="F33">
        <v>2018</v>
      </c>
      <c r="G33" s="32">
        <v>0.61979951769792518</v>
      </c>
    </row>
    <row r="34" spans="1:7" x14ac:dyDescent="0.25">
      <c r="A34">
        <v>5951</v>
      </c>
      <c r="B34">
        <v>10</v>
      </c>
      <c r="C34">
        <v>311</v>
      </c>
      <c r="D34">
        <v>38.200000000000003</v>
      </c>
      <c r="E34">
        <v>12</v>
      </c>
      <c r="F34">
        <v>2018</v>
      </c>
      <c r="G34" s="32">
        <v>0.5377832380766463</v>
      </c>
    </row>
    <row r="35" spans="1:7" x14ac:dyDescent="0.25">
      <c r="A35">
        <v>5951</v>
      </c>
      <c r="B35">
        <v>10</v>
      </c>
      <c r="C35">
        <v>321</v>
      </c>
      <c r="D35">
        <v>59.9</v>
      </c>
      <c r="E35">
        <v>12</v>
      </c>
      <c r="F35">
        <v>2018</v>
      </c>
      <c r="G35" s="32">
        <v>0.82287408546573437</v>
      </c>
    </row>
    <row r="36" spans="1:7" x14ac:dyDescent="0.25">
      <c r="A36">
        <v>5951</v>
      </c>
      <c r="B36">
        <v>10</v>
      </c>
      <c r="C36">
        <v>331</v>
      </c>
      <c r="D36">
        <v>42.3</v>
      </c>
      <c r="E36">
        <v>12</v>
      </c>
      <c r="F36">
        <v>2018</v>
      </c>
      <c r="G36" s="32">
        <v>0.1516427073990082</v>
      </c>
    </row>
    <row r="37" spans="1:7" x14ac:dyDescent="0.25">
      <c r="A37">
        <v>5951</v>
      </c>
      <c r="B37">
        <v>10</v>
      </c>
      <c r="C37">
        <v>341</v>
      </c>
      <c r="D37">
        <v>58.1</v>
      </c>
      <c r="E37">
        <v>12</v>
      </c>
      <c r="F37">
        <v>2018</v>
      </c>
      <c r="G37" s="32">
        <v>0.20828466429981979</v>
      </c>
    </row>
    <row r="38" spans="1:7" x14ac:dyDescent="0.25">
      <c r="A38">
        <v>5951</v>
      </c>
      <c r="B38">
        <v>10</v>
      </c>
      <c r="C38">
        <v>351</v>
      </c>
      <c r="D38">
        <v>38.200000000000003</v>
      </c>
      <c r="E38">
        <v>12</v>
      </c>
      <c r="F38">
        <v>2018</v>
      </c>
      <c r="G38" s="32">
        <v>0.13694447807664573</v>
      </c>
    </row>
    <row r="39" spans="1:7" x14ac:dyDescent="0.25">
      <c r="A39">
        <v>5951</v>
      </c>
      <c r="B39">
        <v>10</v>
      </c>
      <c r="C39">
        <v>361</v>
      </c>
      <c r="D39">
        <v>60.7</v>
      </c>
      <c r="E39">
        <v>12</v>
      </c>
      <c r="F39">
        <v>2018</v>
      </c>
      <c r="G39" s="32">
        <v>0.21760549265058624</v>
      </c>
    </row>
    <row r="40" spans="1:7" x14ac:dyDescent="0.25">
      <c r="A40">
        <v>5951</v>
      </c>
      <c r="B40">
        <v>10</v>
      </c>
      <c r="C40">
        <v>371</v>
      </c>
      <c r="D40">
        <v>42.6</v>
      </c>
      <c r="E40">
        <v>12</v>
      </c>
      <c r="F40">
        <v>2018</v>
      </c>
      <c r="G40" s="32">
        <v>0.15271818759332742</v>
      </c>
    </row>
    <row r="41" spans="1:7" x14ac:dyDescent="0.25">
      <c r="A41">
        <v>5951</v>
      </c>
      <c r="B41">
        <v>10</v>
      </c>
      <c r="C41">
        <v>381</v>
      </c>
      <c r="D41">
        <v>58</v>
      </c>
      <c r="E41">
        <v>12</v>
      </c>
      <c r="F41">
        <v>2018</v>
      </c>
      <c r="G41" s="32">
        <v>0.46535029090171387</v>
      </c>
    </row>
    <row r="42" spans="1:7" x14ac:dyDescent="0.25">
      <c r="A42">
        <v>5951</v>
      </c>
      <c r="B42">
        <v>10</v>
      </c>
      <c r="C42">
        <v>391</v>
      </c>
      <c r="D42">
        <v>37.700000000000003</v>
      </c>
      <c r="E42">
        <v>12</v>
      </c>
      <c r="F42">
        <v>2018</v>
      </c>
      <c r="G42" s="32">
        <v>0.32362017108611352</v>
      </c>
    </row>
    <row r="43" spans="1:7" x14ac:dyDescent="0.25">
      <c r="A43">
        <v>5951</v>
      </c>
      <c r="B43">
        <v>10</v>
      </c>
      <c r="C43">
        <v>401</v>
      </c>
      <c r="D43">
        <v>60.6</v>
      </c>
      <c r="E43">
        <v>12</v>
      </c>
      <c r="F43">
        <v>2018</v>
      </c>
      <c r="G43" s="32">
        <v>1.34960359925248</v>
      </c>
    </row>
    <row r="44" spans="1:7" x14ac:dyDescent="0.25">
      <c r="A44">
        <v>5951</v>
      </c>
      <c r="B44">
        <v>10</v>
      </c>
      <c r="C44">
        <v>411</v>
      </c>
      <c r="D44">
        <v>42.6</v>
      </c>
      <c r="E44">
        <v>12</v>
      </c>
      <c r="F44">
        <v>2018</v>
      </c>
      <c r="G44" s="32">
        <v>0.15271818759332742</v>
      </c>
    </row>
    <row r="45" spans="1:7" x14ac:dyDescent="0.25">
      <c r="A45">
        <v>5951</v>
      </c>
      <c r="B45">
        <v>10</v>
      </c>
      <c r="C45">
        <v>421</v>
      </c>
      <c r="D45">
        <v>57</v>
      </c>
      <c r="E45">
        <v>12</v>
      </c>
      <c r="F45">
        <v>2018</v>
      </c>
      <c r="G45" s="32">
        <v>0.80800681692064957</v>
      </c>
    </row>
    <row r="46" spans="1:7" x14ac:dyDescent="0.25">
      <c r="A46">
        <v>5951</v>
      </c>
      <c r="B46">
        <v>10</v>
      </c>
      <c r="C46">
        <v>431</v>
      </c>
      <c r="D46">
        <v>38.1</v>
      </c>
      <c r="E46">
        <v>12</v>
      </c>
      <c r="F46">
        <v>2018</v>
      </c>
      <c r="G46" s="32">
        <v>0.33658598467853929</v>
      </c>
    </row>
    <row r="47" spans="1:7" x14ac:dyDescent="0.25">
      <c r="A47">
        <v>5951</v>
      </c>
      <c r="B47">
        <v>10</v>
      </c>
      <c r="C47">
        <v>441</v>
      </c>
      <c r="D47">
        <v>37.9</v>
      </c>
      <c r="E47">
        <v>12</v>
      </c>
      <c r="F47">
        <v>2018</v>
      </c>
      <c r="G47" s="32">
        <v>0.23586899788232649</v>
      </c>
    </row>
    <row r="48" spans="1:7" x14ac:dyDescent="0.25">
      <c r="A48">
        <v>5951</v>
      </c>
      <c r="B48">
        <v>10</v>
      </c>
      <c r="C48">
        <v>451</v>
      </c>
      <c r="D48">
        <v>41</v>
      </c>
      <c r="E48">
        <v>12</v>
      </c>
      <c r="F48">
        <v>2018</v>
      </c>
      <c r="G48" s="32">
        <v>0.52813163322362433</v>
      </c>
    </row>
    <row r="49" spans="1:7" x14ac:dyDescent="0.25">
      <c r="A49">
        <v>5951</v>
      </c>
      <c r="B49">
        <v>10</v>
      </c>
      <c r="C49">
        <v>461</v>
      </c>
      <c r="D49">
        <v>40.799999999999997</v>
      </c>
      <c r="E49">
        <v>12</v>
      </c>
      <c r="F49">
        <v>2018</v>
      </c>
      <c r="G49" s="32">
        <v>0.14626530642741215</v>
      </c>
    </row>
    <row r="50" spans="1:7" x14ac:dyDescent="0.25">
      <c r="A50">
        <v>5951</v>
      </c>
      <c r="B50">
        <v>10</v>
      </c>
      <c r="C50">
        <v>471</v>
      </c>
      <c r="D50">
        <v>36.299999999999997</v>
      </c>
      <c r="E50">
        <v>12</v>
      </c>
      <c r="F50">
        <v>2018</v>
      </c>
      <c r="G50" s="32">
        <v>0.13013310351262405</v>
      </c>
    </row>
    <row r="51" spans="1:7" x14ac:dyDescent="0.25">
      <c r="A51">
        <v>5951</v>
      </c>
      <c r="B51">
        <v>10</v>
      </c>
      <c r="C51">
        <v>481</v>
      </c>
      <c r="D51">
        <v>45.6</v>
      </c>
      <c r="E51">
        <v>12</v>
      </c>
      <c r="F51">
        <v>2018</v>
      </c>
      <c r="G51" s="32">
        <v>0.48254476953651981</v>
      </c>
    </row>
    <row r="52" spans="1:7" x14ac:dyDescent="0.25">
      <c r="A52">
        <v>5951</v>
      </c>
      <c r="B52">
        <v>10</v>
      </c>
      <c r="C52">
        <v>491</v>
      </c>
      <c r="D52">
        <v>38</v>
      </c>
      <c r="E52">
        <v>12</v>
      </c>
      <c r="F52">
        <v>2018</v>
      </c>
      <c r="G52" s="32">
        <v>0.52709257128043319</v>
      </c>
    </row>
    <row r="53" spans="1:7" x14ac:dyDescent="0.25">
      <c r="A53">
        <v>5951</v>
      </c>
      <c r="B53">
        <v>10</v>
      </c>
      <c r="C53">
        <v>501</v>
      </c>
      <c r="D53">
        <v>40.9</v>
      </c>
      <c r="E53">
        <v>12</v>
      </c>
      <c r="F53">
        <v>2018</v>
      </c>
      <c r="G53" s="32">
        <v>0.3978573598255184</v>
      </c>
    </row>
    <row r="54" spans="1:7" x14ac:dyDescent="0.25">
      <c r="A54">
        <v>5951</v>
      </c>
      <c r="B54">
        <v>10</v>
      </c>
      <c r="C54">
        <v>511</v>
      </c>
      <c r="D54">
        <v>40.799999999999997</v>
      </c>
      <c r="E54">
        <v>12</v>
      </c>
      <c r="F54">
        <v>2018</v>
      </c>
      <c r="G54" s="32">
        <v>1.1444931064274122</v>
      </c>
    </row>
    <row r="55" spans="1:7" x14ac:dyDescent="0.25">
      <c r="A55">
        <v>5951</v>
      </c>
      <c r="B55">
        <v>10</v>
      </c>
      <c r="C55">
        <v>521</v>
      </c>
      <c r="D55">
        <v>36.299999999999997</v>
      </c>
      <c r="E55">
        <v>12</v>
      </c>
      <c r="F55">
        <v>2018</v>
      </c>
      <c r="G55" s="32">
        <v>0.13013310351262405</v>
      </c>
    </row>
    <row r="56" spans="1:7" x14ac:dyDescent="0.25">
      <c r="A56">
        <v>5951</v>
      </c>
      <c r="B56">
        <v>10</v>
      </c>
      <c r="C56">
        <v>531</v>
      </c>
      <c r="D56">
        <v>62.8</v>
      </c>
      <c r="E56">
        <v>12</v>
      </c>
      <c r="F56">
        <v>2018</v>
      </c>
      <c r="G56" s="32">
        <v>1.2556041540108207</v>
      </c>
    </row>
    <row r="57" spans="1:7" x14ac:dyDescent="0.25">
      <c r="A57">
        <v>5951</v>
      </c>
      <c r="B57">
        <v>10</v>
      </c>
      <c r="C57">
        <v>541</v>
      </c>
      <c r="D57">
        <v>39.6</v>
      </c>
      <c r="E57">
        <v>12</v>
      </c>
      <c r="F57">
        <v>2018</v>
      </c>
      <c r="G57" s="32">
        <v>0.20249330565013579</v>
      </c>
    </row>
    <row r="58" spans="1:7" x14ac:dyDescent="0.25">
      <c r="A58">
        <v>5951</v>
      </c>
      <c r="B58">
        <v>10</v>
      </c>
      <c r="C58">
        <v>551</v>
      </c>
      <c r="D58">
        <v>41.6</v>
      </c>
      <c r="E58">
        <v>12</v>
      </c>
      <c r="F58">
        <v>2018</v>
      </c>
      <c r="G58" s="32">
        <v>1.1001580336122621</v>
      </c>
    </row>
    <row r="59" spans="1:7" x14ac:dyDescent="0.25">
      <c r="A59">
        <v>5951</v>
      </c>
      <c r="B59">
        <v>10</v>
      </c>
      <c r="C59">
        <v>561</v>
      </c>
      <c r="D59">
        <v>42.7</v>
      </c>
      <c r="E59">
        <v>12</v>
      </c>
      <c r="F59">
        <v>2018</v>
      </c>
      <c r="G59" s="32">
        <v>1.0112430609914325</v>
      </c>
    </row>
    <row r="60" spans="1:7" x14ac:dyDescent="0.25">
      <c r="A60">
        <v>5951</v>
      </c>
      <c r="B60">
        <v>10</v>
      </c>
      <c r="C60">
        <v>571</v>
      </c>
      <c r="D60">
        <v>36.700000000000003</v>
      </c>
      <c r="E60">
        <v>12</v>
      </c>
      <c r="F60">
        <v>2018</v>
      </c>
      <c r="G60" s="32">
        <v>0.13156707710504967</v>
      </c>
    </row>
    <row r="61" spans="1:7" x14ac:dyDescent="0.25">
      <c r="A61">
        <v>5951</v>
      </c>
      <c r="B61">
        <v>10</v>
      </c>
      <c r="C61">
        <v>581</v>
      </c>
      <c r="D61">
        <v>65.400000000000006</v>
      </c>
      <c r="E61">
        <v>12</v>
      </c>
      <c r="F61">
        <v>2018</v>
      </c>
      <c r="G61" s="32">
        <v>0.53486880236158685</v>
      </c>
    </row>
    <row r="62" spans="1:7" x14ac:dyDescent="0.25">
      <c r="A62">
        <v>5951</v>
      </c>
      <c r="B62">
        <v>10</v>
      </c>
      <c r="C62">
        <v>591</v>
      </c>
      <c r="D62">
        <v>39.4</v>
      </c>
      <c r="E62">
        <v>12</v>
      </c>
      <c r="F62">
        <v>2018</v>
      </c>
      <c r="G62" s="32">
        <v>0.56452593885392188</v>
      </c>
    </row>
    <row r="63" spans="1:7" x14ac:dyDescent="0.25">
      <c r="A63">
        <v>5951</v>
      </c>
      <c r="B63">
        <v>10</v>
      </c>
      <c r="C63">
        <v>601</v>
      </c>
      <c r="D63">
        <v>41.6</v>
      </c>
      <c r="E63">
        <v>12</v>
      </c>
      <c r="F63">
        <v>2018</v>
      </c>
      <c r="G63" s="32">
        <v>0.1491332536122634</v>
      </c>
    </row>
    <row r="64" spans="1:7" x14ac:dyDescent="0.25">
      <c r="A64">
        <v>5951</v>
      </c>
      <c r="B64">
        <v>10</v>
      </c>
      <c r="C64">
        <v>611</v>
      </c>
      <c r="D64">
        <v>42.7</v>
      </c>
      <c r="E64">
        <v>12</v>
      </c>
      <c r="F64">
        <v>2018</v>
      </c>
      <c r="G64" s="32">
        <v>0.15307668099143382</v>
      </c>
    </row>
    <row r="65" spans="1:7" x14ac:dyDescent="0.25">
      <c r="A65">
        <v>5951</v>
      </c>
      <c r="B65">
        <v>10</v>
      </c>
      <c r="C65">
        <v>621</v>
      </c>
      <c r="D65">
        <v>36.9</v>
      </c>
      <c r="E65">
        <v>12</v>
      </c>
      <c r="F65">
        <v>2018</v>
      </c>
      <c r="G65" s="32">
        <v>0.62168222390126315</v>
      </c>
    </row>
    <row r="66" spans="1:7" x14ac:dyDescent="0.25">
      <c r="A66">
        <v>5951</v>
      </c>
      <c r="B66">
        <v>10</v>
      </c>
      <c r="C66">
        <v>631</v>
      </c>
      <c r="D66">
        <v>65.3</v>
      </c>
      <c r="E66">
        <v>12</v>
      </c>
      <c r="F66">
        <v>2018</v>
      </c>
      <c r="G66" s="32">
        <v>1.1368002089634821</v>
      </c>
    </row>
    <row r="67" spans="1:7" x14ac:dyDescent="0.25">
      <c r="A67">
        <v>5951</v>
      </c>
      <c r="B67">
        <v>10</v>
      </c>
      <c r="C67">
        <v>641</v>
      </c>
      <c r="D67">
        <v>39.700000000000003</v>
      </c>
      <c r="E67">
        <v>12</v>
      </c>
      <c r="F67">
        <v>2018</v>
      </c>
      <c r="G67" s="32">
        <v>0.14232187904824176</v>
      </c>
    </row>
    <row r="68" spans="1:7" x14ac:dyDescent="0.25">
      <c r="A68">
        <v>5951</v>
      </c>
      <c r="B68">
        <v>10</v>
      </c>
      <c r="C68">
        <v>651</v>
      </c>
      <c r="D68">
        <v>41.5</v>
      </c>
      <c r="E68">
        <v>12</v>
      </c>
      <c r="F68">
        <v>2018</v>
      </c>
      <c r="G68" s="32">
        <v>0.89035226021415692</v>
      </c>
    </row>
    <row r="69" spans="1:7" x14ac:dyDescent="0.25">
      <c r="A69">
        <v>5951</v>
      </c>
      <c r="B69">
        <v>10</v>
      </c>
      <c r="C69">
        <v>661</v>
      </c>
      <c r="D69">
        <v>42.6</v>
      </c>
      <c r="E69">
        <v>12</v>
      </c>
      <c r="F69">
        <v>2018</v>
      </c>
      <c r="G69" s="32">
        <v>0.15271818759332742</v>
      </c>
    </row>
    <row r="70" spans="1:7" x14ac:dyDescent="0.25">
      <c r="A70">
        <v>5951</v>
      </c>
      <c r="B70">
        <v>10</v>
      </c>
      <c r="C70">
        <v>671</v>
      </c>
      <c r="D70">
        <v>36.700000000000003</v>
      </c>
      <c r="E70">
        <v>12</v>
      </c>
      <c r="F70">
        <v>2018</v>
      </c>
      <c r="G70" s="32">
        <v>0.13156707710504967</v>
      </c>
    </row>
    <row r="71" spans="1:7" x14ac:dyDescent="0.25">
      <c r="A71">
        <v>5951</v>
      </c>
      <c r="B71">
        <v>10</v>
      </c>
      <c r="C71">
        <v>681</v>
      </c>
      <c r="D71">
        <v>47.6</v>
      </c>
      <c r="E71">
        <v>12</v>
      </c>
      <c r="F71">
        <v>2018</v>
      </c>
      <c r="G71" s="32">
        <v>0.58042353749864628</v>
      </c>
    </row>
    <row r="72" spans="1:7" x14ac:dyDescent="0.25">
      <c r="A72">
        <v>5951</v>
      </c>
      <c r="B72">
        <v>10</v>
      </c>
      <c r="C72">
        <v>691</v>
      </c>
      <c r="D72">
        <v>39.4</v>
      </c>
      <c r="E72">
        <v>12</v>
      </c>
      <c r="F72">
        <v>2018</v>
      </c>
      <c r="G72" s="32">
        <v>0.14124639885392254</v>
      </c>
    </row>
    <row r="73" spans="1:7" x14ac:dyDescent="0.25">
      <c r="A73">
        <v>5951</v>
      </c>
      <c r="B73">
        <v>10</v>
      </c>
      <c r="C73">
        <v>701</v>
      </c>
      <c r="D73">
        <v>41.6</v>
      </c>
      <c r="E73">
        <v>12</v>
      </c>
      <c r="F73">
        <v>2018</v>
      </c>
      <c r="G73" s="32">
        <v>0.51231277361226391</v>
      </c>
    </row>
    <row r="74" spans="1:7" x14ac:dyDescent="0.25">
      <c r="A74">
        <v>5951</v>
      </c>
      <c r="B74">
        <v>10</v>
      </c>
      <c r="C74">
        <v>711</v>
      </c>
      <c r="D74">
        <v>42.8</v>
      </c>
      <c r="E74">
        <v>12</v>
      </c>
      <c r="F74">
        <v>2018</v>
      </c>
      <c r="G74" s="32">
        <v>0.15343517438954021</v>
      </c>
    </row>
    <row r="75" spans="1:7" x14ac:dyDescent="0.25">
      <c r="A75">
        <v>5951</v>
      </c>
      <c r="B75">
        <v>10</v>
      </c>
      <c r="C75">
        <v>721</v>
      </c>
      <c r="D75">
        <v>36.700000000000003</v>
      </c>
      <c r="E75">
        <v>12</v>
      </c>
      <c r="F75">
        <v>2018</v>
      </c>
      <c r="G75" s="32">
        <v>0.19502031710504902</v>
      </c>
    </row>
    <row r="76" spans="1:7" x14ac:dyDescent="0.25">
      <c r="A76">
        <v>5951</v>
      </c>
      <c r="B76">
        <v>10</v>
      </c>
      <c r="C76">
        <v>731</v>
      </c>
      <c r="D76">
        <v>47.8</v>
      </c>
      <c r="E76">
        <v>12</v>
      </c>
      <c r="F76">
        <v>2018</v>
      </c>
      <c r="G76" s="32">
        <v>0.7659115442948603</v>
      </c>
    </row>
    <row r="77" spans="1:7" x14ac:dyDescent="0.25">
      <c r="A77">
        <v>5951</v>
      </c>
      <c r="B77">
        <v>10</v>
      </c>
      <c r="C77">
        <v>741</v>
      </c>
      <c r="D77">
        <v>39.700000000000003</v>
      </c>
      <c r="E77">
        <v>12</v>
      </c>
      <c r="F77">
        <v>2018</v>
      </c>
      <c r="G77" s="32">
        <v>0.14232187904824176</v>
      </c>
    </row>
    <row r="78" spans="1:7" x14ac:dyDescent="0.25">
      <c r="A78">
        <v>5951</v>
      </c>
      <c r="B78">
        <v>10</v>
      </c>
      <c r="C78">
        <v>751</v>
      </c>
      <c r="D78">
        <v>41.5</v>
      </c>
      <c r="E78">
        <v>12</v>
      </c>
      <c r="F78">
        <v>2018</v>
      </c>
      <c r="G78" s="32">
        <v>0.90557072021415763</v>
      </c>
    </row>
    <row r="79" spans="1:7" x14ac:dyDescent="0.25">
      <c r="A79">
        <v>5951</v>
      </c>
      <c r="B79">
        <v>10</v>
      </c>
      <c r="C79">
        <v>761</v>
      </c>
      <c r="D79">
        <v>42.4</v>
      </c>
      <c r="E79">
        <v>12</v>
      </c>
      <c r="F79">
        <v>2018</v>
      </c>
      <c r="G79" s="32">
        <v>0.25200120079711463</v>
      </c>
    </row>
    <row r="80" spans="1:7" x14ac:dyDescent="0.25">
      <c r="A80">
        <v>5951</v>
      </c>
      <c r="B80">
        <v>10</v>
      </c>
      <c r="C80">
        <v>771</v>
      </c>
      <c r="D80">
        <v>36.6</v>
      </c>
      <c r="E80">
        <v>12</v>
      </c>
      <c r="F80">
        <v>2018</v>
      </c>
      <c r="G80" s="32">
        <v>0.63720088370694317</v>
      </c>
    </row>
    <row r="81" spans="1:8" x14ac:dyDescent="0.25">
      <c r="A81">
        <v>5951</v>
      </c>
      <c r="B81">
        <v>10</v>
      </c>
      <c r="C81">
        <v>781</v>
      </c>
      <c r="D81">
        <v>48</v>
      </c>
      <c r="E81">
        <v>12</v>
      </c>
      <c r="F81">
        <v>2018</v>
      </c>
      <c r="G81" s="32">
        <v>1.2402063710910756</v>
      </c>
    </row>
    <row r="82" spans="1:8" x14ac:dyDescent="0.25">
      <c r="G82" t="s">
        <v>190</v>
      </c>
    </row>
    <row r="83" spans="1:8" ht="15.75" x14ac:dyDescent="0.25">
      <c r="A83" t="s">
        <v>33</v>
      </c>
      <c r="G83" s="25">
        <v>46.343000000000004</v>
      </c>
      <c r="H83" t="s">
        <v>191</v>
      </c>
    </row>
    <row r="86" spans="1:8" x14ac:dyDescent="0.25">
      <c r="A86" s="33"/>
      <c r="B86" s="33" t="s">
        <v>192</v>
      </c>
      <c r="C86" s="33"/>
      <c r="D86" s="33"/>
      <c r="E86" s="33"/>
      <c r="F86" s="33" t="s">
        <v>193</v>
      </c>
      <c r="G86" s="33"/>
    </row>
  </sheetData>
  <mergeCells count="1">
    <mergeCell ref="A1:G1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Лист1!_ФильтрБазыДанных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dc:description/>
  <cp:lastModifiedBy>Максим</cp:lastModifiedBy>
  <cp:revision>2</cp:revision>
  <cp:lastPrinted>2018-12-27T12:51:26Z</cp:lastPrinted>
  <dcterms:created xsi:type="dcterms:W3CDTF">2015-03-15T10:37:38Z</dcterms:created>
  <dcterms:modified xsi:type="dcterms:W3CDTF">2018-12-27T12:52:06Z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