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<sst xmlns="http://schemas.openxmlformats.org/spreadsheetml/2006/main" count="129" uniqueCount="51">
  <si>
    <t>ул , Дзержинского д ,10</t>
  </si>
  <si>
    <t>Квартира</t>
  </si>
  <si>
    <t>Наименование прибора</t>
  </si>
  <si>
    <t>Серийный номер</t>
  </si>
  <si>
    <r>
      <rPr>
        <sz val="12"/>
        <color indexed="8"/>
        <rFont val="Times New Roman"/>
        <family val="1"/>
      </rPr>
      <t>Площадь помещений, м</t>
    </r>
    <r>
      <rPr>
        <vertAlign val="superscript"/>
        <sz val="12"/>
        <color indexed="8"/>
        <rFont val="Times New Roman"/>
        <family val="1"/>
      </rPr>
      <t>2</t>
    </r>
  </si>
  <si>
    <t>Показания, кВт∙ч</t>
  </si>
  <si>
    <t>Разница за период, Гкал</t>
  </si>
  <si>
    <t>Потребление МОП, Гкал</t>
  </si>
  <si>
    <t>Итого фактического потребления, Гкал</t>
  </si>
  <si>
    <t>sensonic II heat</t>
  </si>
  <si>
    <t>Avektra</t>
  </si>
  <si>
    <t>00001983</t>
  </si>
  <si>
    <t>00001981</t>
  </si>
  <si>
    <t>00001980</t>
  </si>
  <si>
    <t>00001982</t>
  </si>
  <si>
    <t>00001979</t>
  </si>
  <si>
    <t>00001976</t>
  </si>
  <si>
    <t>00001863</t>
  </si>
  <si>
    <t>00001975</t>
  </si>
  <si>
    <t>00001973</t>
  </si>
  <si>
    <t>пульсар</t>
  </si>
  <si>
    <t>00001977</t>
  </si>
  <si>
    <t>00001859</t>
  </si>
  <si>
    <t>00001856</t>
  </si>
  <si>
    <t>00001858</t>
  </si>
  <si>
    <t>00001861</t>
  </si>
  <si>
    <t>00001853</t>
  </si>
  <si>
    <t>00001860</t>
  </si>
  <si>
    <t>00001855</t>
  </si>
  <si>
    <t>00001862</t>
  </si>
  <si>
    <t>00001864</t>
  </si>
  <si>
    <t>00001854</t>
  </si>
  <si>
    <t>00001857</t>
  </si>
  <si>
    <t>Итого:</t>
  </si>
  <si>
    <t>Показания прибора учета тепловой энергии:</t>
  </si>
  <si>
    <t>Разница:</t>
  </si>
  <si>
    <t>ООО "  ЖУ  ЖБК-1"</t>
  </si>
  <si>
    <t>ул, Дзержинского,10</t>
  </si>
  <si>
    <t>G4</t>
  </si>
  <si>
    <t>D4</t>
  </si>
  <si>
    <t>K4</t>
  </si>
  <si>
    <t>MES4</t>
  </si>
  <si>
    <t>GOD4</t>
  </si>
  <si>
    <t>RAZ4</t>
  </si>
  <si>
    <t xml:space="preserve"> </t>
  </si>
  <si>
    <t>Гкал</t>
  </si>
  <si>
    <t>Директор</t>
  </si>
  <si>
    <t>Кудлаев В.А.</t>
  </si>
  <si>
    <t>Pl31</t>
  </si>
  <si>
    <t>00001842</t>
  </si>
  <si>
    <t>00001841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</si>
</sst>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000"/>
    <numFmt numFmtId="166" formatCode="0.0000"/>
    <numFmt numFmtId="167" formatCode="0.000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 horizontal="left"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164" fontId="40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/>
    </xf>
    <xf numFmtId="0" fontId="42" fillId="0" borderId="0" xfId="53" applyFont="1">
      <alignment horizontal="left"/>
      <protection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53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zoomScale="85" zoomScaleNormal="85" zoomScalePageLayoutView="0" workbookViewId="0" topLeftCell="A59">
      <selection activeCell="I4" sqref="I4:I81"/>
    </sheetView>
  </sheetViews>
  <sheetFormatPr defaultColWidth="8.8515625" defaultRowHeight="15"/>
  <cols>
    <col min="1" max="1" width="10.57421875" style="1" customWidth="1"/>
    <col min="2" max="2" width="17.7109375" style="1" customWidth="1"/>
    <col min="3" max="3" width="15.57421875" style="1" customWidth="1"/>
    <col min="4" max="4" width="16.421875" style="1" customWidth="1"/>
    <col min="5" max="6" width="11.7109375" style="1" customWidth="1"/>
    <col min="7" max="7" width="15.57421875" style="1" customWidth="1"/>
    <col min="8" max="8" width="20.7109375" style="2" customWidth="1"/>
    <col min="9" max="9" width="21.00390625" style="2" customWidth="1"/>
    <col min="10" max="10" width="8.8515625" style="2" customWidth="1"/>
    <col min="11" max="11" width="8.8515625" style="1" customWidth="1"/>
    <col min="12" max="12" width="21.57421875" style="1" customWidth="1"/>
    <col min="13" max="13" width="19.57421875" style="1" customWidth="1"/>
    <col min="14" max="14" width="2.57421875" style="1" customWidth="1"/>
    <col min="15" max="20" width="8.8515625" style="1" customWidth="1"/>
    <col min="21" max="21" width="11.57421875" style="1" customWidth="1"/>
    <col min="22" max="22" width="9.421875" style="1" customWidth="1"/>
    <col min="23" max="16384" width="8.8515625" style="1" customWidth="1"/>
  </cols>
  <sheetData>
    <row r="1" spans="1:27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/>
      <c r="K1"/>
      <c r="L1"/>
      <c r="M1"/>
      <c r="O1"/>
      <c r="P1"/>
      <c r="Q1"/>
      <c r="S1"/>
      <c r="T1"/>
      <c r="U1"/>
      <c r="V1"/>
      <c r="X1"/>
      <c r="Y1"/>
      <c r="Z1"/>
      <c r="AA1"/>
    </row>
    <row r="2" spans="1:27" ht="15" customHeight="1">
      <c r="A2" s="33" t="s">
        <v>1</v>
      </c>
      <c r="B2" s="34" t="s">
        <v>2</v>
      </c>
      <c r="C2" s="34" t="s">
        <v>3</v>
      </c>
      <c r="D2" s="34" t="s">
        <v>4</v>
      </c>
      <c r="E2" s="33" t="s">
        <v>5</v>
      </c>
      <c r="F2" s="33"/>
      <c r="G2" s="34" t="s">
        <v>6</v>
      </c>
      <c r="H2" s="34" t="s">
        <v>7</v>
      </c>
      <c r="I2" s="34" t="s">
        <v>8</v>
      </c>
      <c r="J2"/>
      <c r="K2"/>
      <c r="L2"/>
      <c r="M2"/>
      <c r="O2"/>
      <c r="P2"/>
      <c r="Q2"/>
      <c r="S2"/>
      <c r="T2"/>
      <c r="U2"/>
      <c r="V2"/>
      <c r="X2"/>
      <c r="Y2"/>
      <c r="Z2"/>
      <c r="AA2"/>
    </row>
    <row r="3" spans="1:27" ht="20.25" customHeight="1">
      <c r="A3" s="33"/>
      <c r="B3" s="34"/>
      <c r="C3" s="34"/>
      <c r="D3" s="34"/>
      <c r="E3" s="5">
        <v>43491</v>
      </c>
      <c r="F3" s="5">
        <v>43522</v>
      </c>
      <c r="G3" s="34"/>
      <c r="H3" s="34"/>
      <c r="I3" s="34"/>
      <c r="J3"/>
      <c r="K3"/>
      <c r="L3"/>
      <c r="M3"/>
      <c r="O3"/>
      <c r="P3"/>
      <c r="Q3"/>
      <c r="S3"/>
      <c r="T3"/>
      <c r="U3"/>
      <c r="V3"/>
      <c r="X3"/>
      <c r="Y3"/>
      <c r="Z3"/>
      <c r="AA3"/>
    </row>
    <row r="4" spans="1:27" ht="14.25" customHeight="1">
      <c r="A4" s="4">
        <v>1</v>
      </c>
      <c r="B4" s="6" t="s">
        <v>9</v>
      </c>
      <c r="C4" s="6">
        <v>24341735</v>
      </c>
      <c r="D4" s="7">
        <v>75.6</v>
      </c>
      <c r="E4" s="21">
        <v>22598.7</v>
      </c>
      <c r="F4" s="3">
        <v>23868.1</v>
      </c>
      <c r="G4" s="8">
        <f>(F4-E4)*0.0008598</f>
        <v>1.091430119999998</v>
      </c>
      <c r="H4" s="3">
        <f aca="true" t="shared" si="0" ref="H4:H35">$H$84*D4</f>
        <v>0.26388287605590616</v>
      </c>
      <c r="I4" s="8">
        <f aca="true" t="shared" si="1" ref="I4:I35">G4+H4</f>
        <v>1.3553129960559043</v>
      </c>
      <c r="J4"/>
      <c r="K4" s="9"/>
      <c r="L4" s="9"/>
      <c r="M4"/>
      <c r="O4"/>
      <c r="P4"/>
      <c r="Q4"/>
      <c r="S4"/>
      <c r="T4"/>
      <c r="U4"/>
      <c r="V4"/>
      <c r="X4"/>
      <c r="Y4"/>
      <c r="Z4"/>
      <c r="AA4"/>
    </row>
    <row r="5" spans="1:27" ht="14.25" customHeight="1">
      <c r="A5" s="4">
        <v>2</v>
      </c>
      <c r="B5" s="6" t="s">
        <v>9</v>
      </c>
      <c r="C5" s="6">
        <v>24341739</v>
      </c>
      <c r="D5" s="7">
        <v>80.3</v>
      </c>
      <c r="E5" s="21">
        <v>28962.7</v>
      </c>
      <c r="F5" s="3">
        <v>29050.2</v>
      </c>
      <c r="G5" s="8">
        <f>(F5-E5)*0.0008598</f>
        <v>0.0752325</v>
      </c>
      <c r="H5" s="3">
        <f t="shared" si="0"/>
        <v>0.28028829295356167</v>
      </c>
      <c r="I5" s="8">
        <f t="shared" si="1"/>
        <v>0.35552079295356165</v>
      </c>
      <c r="J5"/>
      <c r="K5" s="9"/>
      <c r="L5" s="9"/>
      <c r="M5"/>
      <c r="O5"/>
      <c r="P5"/>
      <c r="Q5"/>
      <c r="S5"/>
      <c r="T5"/>
      <c r="U5"/>
      <c r="V5"/>
      <c r="X5"/>
      <c r="Y5"/>
      <c r="Z5"/>
      <c r="AA5"/>
    </row>
    <row r="6" spans="1:27" ht="14.25" customHeight="1">
      <c r="A6" s="4">
        <v>3</v>
      </c>
      <c r="B6" s="6" t="s">
        <v>9</v>
      </c>
      <c r="C6" s="6">
        <v>24341721</v>
      </c>
      <c r="D6" s="7">
        <v>75.6</v>
      </c>
      <c r="E6" s="21">
        <v>37609.3</v>
      </c>
      <c r="F6" s="3">
        <v>38422.3</v>
      </c>
      <c r="G6" s="8">
        <f>(F6-E6)*0.0008598</f>
        <v>0.6990174</v>
      </c>
      <c r="H6" s="3">
        <f t="shared" si="0"/>
        <v>0.26388287605590616</v>
      </c>
      <c r="I6" s="8">
        <f t="shared" si="1"/>
        <v>0.9629002760559062</v>
      </c>
      <c r="J6"/>
      <c r="K6" s="9"/>
      <c r="L6" s="9"/>
      <c r="M6"/>
      <c r="O6"/>
      <c r="P6"/>
      <c r="Q6"/>
      <c r="S6"/>
      <c r="T6"/>
      <c r="U6"/>
      <c r="V6"/>
      <c r="X6"/>
      <c r="Y6"/>
      <c r="Z6"/>
      <c r="AA6"/>
    </row>
    <row r="7" spans="1:27" ht="14.25" customHeight="1">
      <c r="A7" s="4">
        <v>4</v>
      </c>
      <c r="B7" s="6" t="s">
        <v>10</v>
      </c>
      <c r="C7" s="6" t="s">
        <v>11</v>
      </c>
      <c r="D7" s="7">
        <v>142.3</v>
      </c>
      <c r="E7" s="10">
        <v>1</v>
      </c>
      <c r="F7" s="10">
        <v>1.1</v>
      </c>
      <c r="G7" s="8">
        <f>F7-E7</f>
        <v>0.10000000000000009</v>
      </c>
      <c r="H7" s="3">
        <f t="shared" si="0"/>
        <v>0.49670017543327316</v>
      </c>
      <c r="I7" s="8">
        <f t="shared" si="1"/>
        <v>0.5967001754332732</v>
      </c>
      <c r="J7"/>
      <c r="K7" s="9"/>
      <c r="L7" s="9"/>
      <c r="M7"/>
      <c r="O7"/>
      <c r="P7"/>
      <c r="Q7"/>
      <c r="S7"/>
      <c r="T7"/>
      <c r="U7"/>
      <c r="V7"/>
      <c r="X7"/>
      <c r="Y7"/>
      <c r="Z7"/>
      <c r="AA7"/>
    </row>
    <row r="8" spans="1:27" ht="14.25" customHeight="1">
      <c r="A8" s="4">
        <v>5</v>
      </c>
      <c r="B8" s="6" t="s">
        <v>9</v>
      </c>
      <c r="C8" s="6">
        <v>24341737</v>
      </c>
      <c r="D8" s="7">
        <v>78.9</v>
      </c>
      <c r="E8" s="21">
        <v>13173.5</v>
      </c>
      <c r="F8" s="3">
        <v>13496.3</v>
      </c>
      <c r="G8" s="8">
        <f>(F8-E8)*0.0008598</f>
        <v>0.27754343999999936</v>
      </c>
      <c r="H8" s="3">
        <f t="shared" si="0"/>
        <v>0.2754015730266005</v>
      </c>
      <c r="I8" s="8">
        <f t="shared" si="1"/>
        <v>0.5529450130265998</v>
      </c>
      <c r="J8"/>
      <c r="K8" s="9"/>
      <c r="L8" s="9"/>
      <c r="M8"/>
      <c r="O8"/>
      <c r="P8"/>
      <c r="Q8"/>
      <c r="S8"/>
      <c r="T8"/>
      <c r="U8"/>
      <c r="V8"/>
      <c r="X8"/>
      <c r="Y8"/>
      <c r="Z8"/>
      <c r="AA8"/>
    </row>
    <row r="9" spans="1:27" ht="14.25" customHeight="1">
      <c r="A9" s="4">
        <v>6</v>
      </c>
      <c r="B9" s="6" t="s">
        <v>10</v>
      </c>
      <c r="C9" s="6" t="s">
        <v>12</v>
      </c>
      <c r="D9" s="7">
        <v>146.7</v>
      </c>
      <c r="E9" s="10">
        <v>0</v>
      </c>
      <c r="F9" s="10">
        <v>0.1</v>
      </c>
      <c r="G9" s="8">
        <f>(F9-E9)</f>
        <v>0.1</v>
      </c>
      <c r="H9" s="3">
        <f t="shared" si="0"/>
        <v>0.5120584380608655</v>
      </c>
      <c r="I9" s="8">
        <f t="shared" si="1"/>
        <v>0.6120584380608655</v>
      </c>
      <c r="J9"/>
      <c r="K9" s="9"/>
      <c r="L9" s="9"/>
      <c r="M9"/>
      <c r="O9"/>
      <c r="P9"/>
      <c r="Q9"/>
      <c r="S9"/>
      <c r="T9"/>
      <c r="U9"/>
      <c r="V9"/>
      <c r="X9"/>
      <c r="Y9"/>
      <c r="Z9"/>
      <c r="AA9"/>
    </row>
    <row r="10" spans="1:27" ht="14.25" customHeight="1">
      <c r="A10" s="4">
        <v>7</v>
      </c>
      <c r="B10" s="6" t="s">
        <v>9</v>
      </c>
      <c r="C10" s="6">
        <v>24341723</v>
      </c>
      <c r="D10" s="7">
        <v>79.3</v>
      </c>
      <c r="E10" s="21">
        <v>7096</v>
      </c>
      <c r="F10" s="3">
        <v>7096</v>
      </c>
      <c r="G10" s="8">
        <f>(F10-E10)*0.0008598</f>
        <v>0</v>
      </c>
      <c r="H10" s="3">
        <f t="shared" si="0"/>
        <v>0.27679777872001793</v>
      </c>
      <c r="I10" s="8">
        <f t="shared" si="1"/>
        <v>0.27679777872001793</v>
      </c>
      <c r="J10"/>
      <c r="K10" s="9"/>
      <c r="L10" s="9"/>
      <c r="M10"/>
      <c r="O10"/>
      <c r="P10"/>
      <c r="Q10"/>
      <c r="S10"/>
      <c r="T10"/>
      <c r="U10"/>
      <c r="V10"/>
      <c r="X10"/>
      <c r="Y10"/>
      <c r="Z10"/>
      <c r="AA10"/>
    </row>
    <row r="11" spans="1:27" ht="14.25" customHeight="1">
      <c r="A11" s="4">
        <v>8</v>
      </c>
      <c r="B11" s="6" t="s">
        <v>9</v>
      </c>
      <c r="C11" s="6">
        <v>24341716</v>
      </c>
      <c r="D11" s="7">
        <v>146.5</v>
      </c>
      <c r="E11" s="21">
        <v>22223.2</v>
      </c>
      <c r="F11" s="3">
        <v>22882.8</v>
      </c>
      <c r="G11" s="8">
        <f>(F11-E11)*0.0008598</f>
        <v>0.5671240799999987</v>
      </c>
      <c r="H11" s="3">
        <f t="shared" si="0"/>
        <v>0.5113603352141568</v>
      </c>
      <c r="I11" s="8">
        <f t="shared" si="1"/>
        <v>1.0784844152141555</v>
      </c>
      <c r="J11"/>
      <c r="K11" s="9"/>
      <c r="L11" s="9"/>
      <c r="M11"/>
      <c r="O11"/>
      <c r="P11"/>
      <c r="Q11"/>
      <c r="S11"/>
      <c r="T11"/>
      <c r="U11"/>
      <c r="V11"/>
      <c r="X11"/>
      <c r="Y11"/>
      <c r="Z11"/>
      <c r="AA11"/>
    </row>
    <row r="12" spans="1:27" ht="14.25" customHeight="1">
      <c r="A12" s="4">
        <v>9</v>
      </c>
      <c r="B12" s="6" t="s">
        <v>9</v>
      </c>
      <c r="C12" s="6">
        <v>24341726</v>
      </c>
      <c r="D12" s="7">
        <v>78.3</v>
      </c>
      <c r="E12" s="21">
        <v>19259.4</v>
      </c>
      <c r="F12" s="3">
        <v>19259.4</v>
      </c>
      <c r="G12" s="8">
        <f>(F12-E12)*0.0008598</f>
        <v>0</v>
      </c>
      <c r="H12" s="3">
        <f t="shared" si="0"/>
        <v>0.27330726448647424</v>
      </c>
      <c r="I12" s="8">
        <f t="shared" si="1"/>
        <v>0.27330726448647424</v>
      </c>
      <c r="J12"/>
      <c r="K12" s="9"/>
      <c r="L12" s="9"/>
      <c r="M12"/>
      <c r="O12"/>
      <c r="P12"/>
      <c r="Q12"/>
      <c r="S12"/>
      <c r="T12"/>
      <c r="U12"/>
      <c r="V12"/>
      <c r="X12"/>
      <c r="Y12"/>
      <c r="Z12"/>
      <c r="AA12"/>
    </row>
    <row r="13" spans="1:27" ht="14.25" customHeight="1">
      <c r="A13" s="4">
        <v>10</v>
      </c>
      <c r="B13" s="6" t="s">
        <v>9</v>
      </c>
      <c r="C13" s="6">
        <v>24341728</v>
      </c>
      <c r="D13" s="7">
        <v>146.3</v>
      </c>
      <c r="E13" s="21">
        <v>24998.3</v>
      </c>
      <c r="F13" s="3">
        <v>24998.3</v>
      </c>
      <c r="G13" s="8">
        <f>(F13-E13)*0.0008598</f>
        <v>0</v>
      </c>
      <c r="H13" s="3">
        <f t="shared" si="0"/>
        <v>0.510662232367448</v>
      </c>
      <c r="I13" s="8">
        <f t="shared" si="1"/>
        <v>0.510662232367448</v>
      </c>
      <c r="J13"/>
      <c r="K13" s="9"/>
      <c r="L13" s="9"/>
      <c r="M13"/>
      <c r="O13"/>
      <c r="P13"/>
      <c r="Q13"/>
      <c r="S13"/>
      <c r="T13"/>
      <c r="U13"/>
      <c r="V13"/>
      <c r="X13"/>
      <c r="Y13"/>
      <c r="Z13"/>
      <c r="AA13"/>
    </row>
    <row r="14" spans="1:27" ht="14.25" customHeight="1">
      <c r="A14" s="4">
        <v>11</v>
      </c>
      <c r="B14" s="6" t="s">
        <v>9</v>
      </c>
      <c r="C14" s="6">
        <v>24341732</v>
      </c>
      <c r="D14" s="7">
        <v>79</v>
      </c>
      <c r="E14" s="21">
        <v>31719.4</v>
      </c>
      <c r="F14" s="3">
        <v>33014.9</v>
      </c>
      <c r="G14" s="8">
        <f>(F14-E14)*0.0008598</f>
        <v>1.1138709</v>
      </c>
      <c r="H14" s="3">
        <f t="shared" si="0"/>
        <v>0.27575062444995485</v>
      </c>
      <c r="I14" s="8">
        <f t="shared" si="1"/>
        <v>1.3896215244499548</v>
      </c>
      <c r="J14"/>
      <c r="K14" s="9"/>
      <c r="L14" s="9"/>
      <c r="M14"/>
      <c r="O14"/>
      <c r="P14"/>
      <c r="Q14"/>
      <c r="S14"/>
      <c r="T14"/>
      <c r="U14"/>
      <c r="V14"/>
      <c r="X14"/>
      <c r="Y14"/>
      <c r="Z14"/>
      <c r="AA14"/>
    </row>
    <row r="15" spans="1:27" ht="14.25" customHeight="1">
      <c r="A15" s="4">
        <v>12</v>
      </c>
      <c r="B15" s="6" t="s">
        <v>10</v>
      </c>
      <c r="C15" s="6" t="s">
        <v>13</v>
      </c>
      <c r="D15" s="7">
        <v>145.4</v>
      </c>
      <c r="E15" s="21">
        <v>1.5</v>
      </c>
      <c r="F15" s="3">
        <v>1.5</v>
      </c>
      <c r="G15" s="8">
        <f>(F15-E15)</f>
        <v>0</v>
      </c>
      <c r="H15" s="3">
        <f t="shared" si="0"/>
        <v>0.5075207695572587</v>
      </c>
      <c r="I15" s="8">
        <f t="shared" si="1"/>
        <v>0.5075207695572587</v>
      </c>
      <c r="J15"/>
      <c r="K15" s="9"/>
      <c r="L15" s="9"/>
      <c r="M15"/>
      <c r="O15"/>
      <c r="P15"/>
      <c r="Q15"/>
      <c r="S15"/>
      <c r="T15"/>
      <c r="U15"/>
      <c r="V15"/>
      <c r="X15"/>
      <c r="Y15"/>
      <c r="Z15"/>
      <c r="AA15"/>
    </row>
    <row r="16" spans="1:27" ht="14.25" customHeight="1">
      <c r="A16" s="4">
        <v>13</v>
      </c>
      <c r="B16" s="6" t="s">
        <v>9</v>
      </c>
      <c r="C16" s="6">
        <v>24341714</v>
      </c>
      <c r="D16" s="7">
        <v>78.8</v>
      </c>
      <c r="E16" s="21">
        <v>40403.3</v>
      </c>
      <c r="F16" s="3">
        <v>41313.3</v>
      </c>
      <c r="G16" s="8">
        <f>(F16-E16)*0.0008598</f>
        <v>0.782418</v>
      </c>
      <c r="H16" s="3">
        <f t="shared" si="0"/>
        <v>0.2750525216032461</v>
      </c>
      <c r="I16" s="8">
        <f t="shared" si="1"/>
        <v>1.057470521603246</v>
      </c>
      <c r="J16"/>
      <c r="K16" s="9"/>
      <c r="L16" s="9"/>
      <c r="M16"/>
      <c r="O16"/>
      <c r="P16"/>
      <c r="Q16"/>
      <c r="S16"/>
      <c r="T16"/>
      <c r="U16"/>
      <c r="V16"/>
      <c r="X16"/>
      <c r="Y16"/>
      <c r="Z16"/>
      <c r="AA16"/>
    </row>
    <row r="17" spans="1:27" ht="14.25" customHeight="1">
      <c r="A17" s="4">
        <v>14</v>
      </c>
      <c r="B17" s="6" t="s">
        <v>10</v>
      </c>
      <c r="C17" s="6" t="s">
        <v>14</v>
      </c>
      <c r="D17" s="7">
        <v>145.5</v>
      </c>
      <c r="E17" s="11">
        <v>0</v>
      </c>
      <c r="F17" s="11">
        <v>0</v>
      </c>
      <c r="G17" s="8">
        <f>(F17-E17)</f>
        <v>0</v>
      </c>
      <c r="H17" s="3">
        <f t="shared" si="0"/>
        <v>0.5078698209806131</v>
      </c>
      <c r="I17" s="8">
        <f t="shared" si="1"/>
        <v>0.5078698209806131</v>
      </c>
      <c r="J17"/>
      <c r="K17" s="9"/>
      <c r="L17" s="9"/>
      <c r="M17"/>
      <c r="O17"/>
      <c r="P17"/>
      <c r="Q17"/>
      <c r="S17"/>
      <c r="T17"/>
      <c r="U17"/>
      <c r="V17"/>
      <c r="X17"/>
      <c r="Y17"/>
      <c r="Z17"/>
      <c r="AA17"/>
    </row>
    <row r="18" spans="1:27" ht="14.25" customHeight="1">
      <c r="A18" s="4">
        <v>15</v>
      </c>
      <c r="B18" s="6" t="s">
        <v>9</v>
      </c>
      <c r="C18" s="6">
        <v>24341743</v>
      </c>
      <c r="D18" s="7">
        <v>59.7</v>
      </c>
      <c r="E18" s="21">
        <v>22120.8</v>
      </c>
      <c r="F18" s="3">
        <v>23624.3</v>
      </c>
      <c r="G18" s="8">
        <f>(F18-E18)*0.0008598</f>
        <v>1.2927093</v>
      </c>
      <c r="H18" s="3">
        <f t="shared" si="0"/>
        <v>0.20838369974256082</v>
      </c>
      <c r="I18" s="8">
        <f t="shared" si="1"/>
        <v>1.5010929997425608</v>
      </c>
      <c r="J18"/>
      <c r="K18" s="9"/>
      <c r="L18" s="9"/>
      <c r="M18"/>
      <c r="O18"/>
      <c r="P18"/>
      <c r="Q18"/>
      <c r="S18"/>
      <c r="T18"/>
      <c r="U18"/>
      <c r="V18"/>
      <c r="X18"/>
      <c r="Y18"/>
      <c r="Z18"/>
      <c r="AA18"/>
    </row>
    <row r="19" spans="1:27" ht="15.75">
      <c r="A19" s="12">
        <v>16</v>
      </c>
      <c r="B19" s="6" t="s">
        <v>9</v>
      </c>
      <c r="C19" s="13">
        <v>24341692</v>
      </c>
      <c r="D19" s="7">
        <v>58.9</v>
      </c>
      <c r="E19" s="22">
        <v>12916.6</v>
      </c>
      <c r="F19" s="4">
        <v>13718.7</v>
      </c>
      <c r="G19" s="8">
        <f>(F19-E19)*0.0008598</f>
        <v>0.6896455800000003</v>
      </c>
      <c r="H19" s="3">
        <f t="shared" si="0"/>
        <v>0.20559128835572582</v>
      </c>
      <c r="I19" s="8">
        <f t="shared" si="1"/>
        <v>0.8952368683557261</v>
      </c>
      <c r="J19" s="14"/>
      <c r="K19" s="15"/>
      <c r="L19" s="15"/>
      <c r="M19"/>
      <c r="O19"/>
      <c r="P19"/>
      <c r="Q19"/>
      <c r="S19"/>
      <c r="T19"/>
      <c r="U19"/>
      <c r="V19"/>
      <c r="X19"/>
      <c r="Y19"/>
      <c r="Z19"/>
      <c r="AA19"/>
    </row>
    <row r="20" spans="1:27" ht="14.25" customHeight="1">
      <c r="A20" s="4">
        <v>17</v>
      </c>
      <c r="B20" s="6" t="s">
        <v>10</v>
      </c>
      <c r="C20" s="6" t="s">
        <v>15</v>
      </c>
      <c r="D20" s="7">
        <v>41</v>
      </c>
      <c r="E20" s="11">
        <v>1.9</v>
      </c>
      <c r="F20" s="11">
        <v>2.3</v>
      </c>
      <c r="G20" s="8">
        <f>(F20-E20)</f>
        <v>0.3999999999999999</v>
      </c>
      <c r="H20" s="3">
        <f t="shared" si="0"/>
        <v>0.143111083575293</v>
      </c>
      <c r="I20" s="8">
        <f t="shared" si="1"/>
        <v>0.5431110835752929</v>
      </c>
      <c r="J20"/>
      <c r="K20" s="9"/>
      <c r="L20" s="9"/>
      <c r="M20"/>
      <c r="O20"/>
      <c r="P20"/>
      <c r="Q20"/>
      <c r="S20"/>
      <c r="T20"/>
      <c r="U20"/>
      <c r="V20"/>
      <c r="X20"/>
      <c r="Y20"/>
      <c r="Z20"/>
      <c r="AA20"/>
    </row>
    <row r="21" spans="1:27" ht="14.25" customHeight="1">
      <c r="A21" s="4">
        <v>18</v>
      </c>
      <c r="B21" s="6" t="s">
        <v>9</v>
      </c>
      <c r="C21" s="6">
        <v>24341738</v>
      </c>
      <c r="D21" s="7">
        <v>57</v>
      </c>
      <c r="E21" s="21">
        <v>16635.9</v>
      </c>
      <c r="F21" s="3">
        <v>16876.9</v>
      </c>
      <c r="G21" s="8">
        <f>(F21-E21)*0.0008598</f>
        <v>0.2072118</v>
      </c>
      <c r="H21" s="3">
        <f t="shared" si="0"/>
        <v>0.19895931131199274</v>
      </c>
      <c r="I21" s="8">
        <f t="shared" si="1"/>
        <v>0.40617111131199274</v>
      </c>
      <c r="J21"/>
      <c r="K21" s="9"/>
      <c r="L21" s="9"/>
      <c r="M21"/>
      <c r="O21"/>
      <c r="P21"/>
      <c r="Q21"/>
      <c r="S21"/>
      <c r="T21"/>
      <c r="U21"/>
      <c r="V21"/>
      <c r="X21"/>
      <c r="Y21"/>
      <c r="Z21"/>
      <c r="AA21"/>
    </row>
    <row r="22" spans="1:27" ht="14.25" customHeight="1">
      <c r="A22" s="4">
        <v>19</v>
      </c>
      <c r="B22" s="6" t="s">
        <v>10</v>
      </c>
      <c r="C22" s="6" t="s">
        <v>16</v>
      </c>
      <c r="D22" s="7">
        <v>36.6</v>
      </c>
      <c r="E22" s="21">
        <v>1.1</v>
      </c>
      <c r="F22" s="3">
        <v>1.6</v>
      </c>
      <c r="G22" s="8">
        <f>(F22-E22)</f>
        <v>0.5</v>
      </c>
      <c r="H22" s="3">
        <f t="shared" si="0"/>
        <v>0.1277528209477006</v>
      </c>
      <c r="I22" s="8">
        <f t="shared" si="1"/>
        <v>0.6277528209477006</v>
      </c>
      <c r="J22"/>
      <c r="K22" s="9"/>
      <c r="L22" s="9"/>
      <c r="M22"/>
      <c r="O22"/>
      <c r="P22"/>
      <c r="Q22"/>
      <c r="S22"/>
      <c r="T22"/>
      <c r="U22"/>
      <c r="V22"/>
      <c r="X22"/>
      <c r="Y22"/>
      <c r="Z22"/>
      <c r="AA22"/>
    </row>
    <row r="23" spans="1:27" ht="14.25" customHeight="1">
      <c r="A23" s="4">
        <v>20</v>
      </c>
      <c r="B23" s="6" t="s">
        <v>9</v>
      </c>
      <c r="C23" s="6">
        <v>24341722</v>
      </c>
      <c r="D23" s="7">
        <v>58.5</v>
      </c>
      <c r="E23" s="21">
        <v>35647.1</v>
      </c>
      <c r="F23" s="3">
        <v>36757</v>
      </c>
      <c r="G23" s="8">
        <f>(F23-E23)*0.0008598</f>
        <v>0.9542920200000012</v>
      </c>
      <c r="H23" s="3">
        <f t="shared" si="0"/>
        <v>0.20419508266230835</v>
      </c>
      <c r="I23" s="8">
        <f t="shared" si="1"/>
        <v>1.1584871026623096</v>
      </c>
      <c r="J23"/>
      <c r="K23" s="9"/>
      <c r="L23" s="9"/>
      <c r="M23"/>
      <c r="O23"/>
      <c r="P23"/>
      <c r="Q23"/>
      <c r="S23"/>
      <c r="T23"/>
      <c r="U23"/>
      <c r="V23"/>
      <c r="X23"/>
      <c r="Y23"/>
      <c r="Z23"/>
      <c r="AA23"/>
    </row>
    <row r="24" spans="1:27" ht="14.25" customHeight="1">
      <c r="A24" s="4">
        <v>21</v>
      </c>
      <c r="B24" s="6" t="s">
        <v>9</v>
      </c>
      <c r="C24" s="6">
        <v>24341742</v>
      </c>
      <c r="D24" s="7">
        <v>40.8</v>
      </c>
      <c r="E24" s="21">
        <v>6263.9</v>
      </c>
      <c r="F24" s="20">
        <v>6263.9</v>
      </c>
      <c r="G24" s="8">
        <f>(F24-E24)*0.0008598</f>
        <v>0</v>
      </c>
      <c r="H24" s="3">
        <f t="shared" si="0"/>
        <v>0.14241298072858427</v>
      </c>
      <c r="I24" s="8">
        <f t="shared" si="1"/>
        <v>0.14241298072858427</v>
      </c>
      <c r="J24"/>
      <c r="K24" s="9"/>
      <c r="L24" s="9"/>
      <c r="M24"/>
      <c r="O24"/>
      <c r="P24"/>
      <c r="Q24"/>
      <c r="S24"/>
      <c r="T24"/>
      <c r="U24"/>
      <c r="V24"/>
      <c r="X24"/>
      <c r="Y24"/>
      <c r="Z24"/>
      <c r="AA24"/>
    </row>
    <row r="25" spans="1:27" ht="14.25" customHeight="1">
      <c r="A25" s="4">
        <v>22</v>
      </c>
      <c r="B25" s="6" t="s">
        <v>9</v>
      </c>
      <c r="C25" s="6">
        <v>24341746</v>
      </c>
      <c r="D25" s="7">
        <v>57.5</v>
      </c>
      <c r="E25" s="21">
        <v>9495.8</v>
      </c>
      <c r="F25" s="20">
        <v>9495.8</v>
      </c>
      <c r="G25" s="8">
        <f>(F25-E25)*0.0008598</f>
        <v>0</v>
      </c>
      <c r="H25" s="3">
        <f t="shared" si="0"/>
        <v>0.2007045684287646</v>
      </c>
      <c r="I25" s="8">
        <f t="shared" si="1"/>
        <v>0.2007045684287646</v>
      </c>
      <c r="J25"/>
      <c r="K25" s="9"/>
      <c r="L25" s="9"/>
      <c r="M25"/>
      <c r="O25"/>
      <c r="P25"/>
      <c r="Q25"/>
      <c r="S25"/>
      <c r="T25"/>
      <c r="U25"/>
      <c r="V25"/>
      <c r="X25"/>
      <c r="Y25"/>
      <c r="Z25"/>
      <c r="AA25"/>
    </row>
    <row r="26" spans="1:27" ht="15.75">
      <c r="A26" s="12">
        <v>23</v>
      </c>
      <c r="B26" s="6" t="s">
        <v>9</v>
      </c>
      <c r="C26" s="13">
        <v>24341749</v>
      </c>
      <c r="D26" s="7">
        <v>36.6</v>
      </c>
      <c r="E26" s="22">
        <v>0</v>
      </c>
      <c r="F26" s="4">
        <v>0</v>
      </c>
      <c r="G26" s="8">
        <f>D26*0.015</f>
        <v>0.549</v>
      </c>
      <c r="H26" s="3">
        <f t="shared" si="0"/>
        <v>0.1277528209477006</v>
      </c>
      <c r="I26" s="8">
        <f t="shared" si="1"/>
        <v>0.6767528209477006</v>
      </c>
      <c r="J26" s="14"/>
      <c r="K26" s="15"/>
      <c r="L26" s="15"/>
      <c r="M26"/>
      <c r="O26"/>
      <c r="P26"/>
      <c r="Q26"/>
      <c r="S26"/>
      <c r="T26"/>
      <c r="U26"/>
      <c r="V26"/>
      <c r="X26"/>
      <c r="Y26"/>
      <c r="Z26"/>
      <c r="AA26"/>
    </row>
    <row r="27" spans="1:27" ht="14.25" customHeight="1">
      <c r="A27" s="4">
        <v>24</v>
      </c>
      <c r="B27" s="6" t="s">
        <v>9</v>
      </c>
      <c r="C27" s="6">
        <v>24341740</v>
      </c>
      <c r="D27" s="7">
        <v>60.4</v>
      </c>
      <c r="E27" s="21">
        <v>8171.9</v>
      </c>
      <c r="F27" s="20">
        <v>8171.9</v>
      </c>
      <c r="G27" s="8">
        <f>(F27-E27)*0.0008598</f>
        <v>0</v>
      </c>
      <c r="H27" s="3">
        <f t="shared" si="0"/>
        <v>0.21082705970604143</v>
      </c>
      <c r="I27" s="8">
        <f t="shared" si="1"/>
        <v>0.21082705970604143</v>
      </c>
      <c r="J27"/>
      <c r="K27" s="9"/>
      <c r="L27" s="9"/>
      <c r="M27"/>
      <c r="O27"/>
      <c r="P27"/>
      <c r="Q27"/>
      <c r="S27"/>
      <c r="T27"/>
      <c r="U27"/>
      <c r="V27"/>
      <c r="X27"/>
      <c r="Y27"/>
      <c r="Z27"/>
      <c r="AA27"/>
    </row>
    <row r="28" spans="1:27" ht="14.25" customHeight="1">
      <c r="A28" s="4">
        <v>25</v>
      </c>
      <c r="B28" s="6" t="s">
        <v>9</v>
      </c>
      <c r="C28" s="6">
        <v>24841329</v>
      </c>
      <c r="D28" s="7">
        <v>42.4</v>
      </c>
      <c r="E28" s="21">
        <v>14442.1</v>
      </c>
      <c r="F28" s="3">
        <v>15246</v>
      </c>
      <c r="G28" s="8">
        <f>(F28-E28)*0.0008598</f>
        <v>0.6911932199999997</v>
      </c>
      <c r="H28" s="3">
        <f t="shared" si="0"/>
        <v>0.14799780350225425</v>
      </c>
      <c r="I28" s="8">
        <f t="shared" si="1"/>
        <v>0.8391910235022539</v>
      </c>
      <c r="J28"/>
      <c r="K28" s="9"/>
      <c r="L28" s="9"/>
      <c r="M28"/>
      <c r="O28"/>
      <c r="P28"/>
      <c r="Q28"/>
      <c r="S28"/>
      <c r="T28"/>
      <c r="U28"/>
      <c r="V28"/>
      <c r="X28"/>
      <c r="Y28"/>
      <c r="Z28"/>
      <c r="AA28"/>
    </row>
    <row r="29" spans="1:27" ht="14.25" customHeight="1">
      <c r="A29" s="4">
        <v>26</v>
      </c>
      <c r="B29" s="6" t="s">
        <v>9</v>
      </c>
      <c r="C29" s="6">
        <v>24841328</v>
      </c>
      <c r="D29" s="7">
        <v>58.2</v>
      </c>
      <c r="E29" s="21">
        <v>6428.4</v>
      </c>
      <c r="F29" s="3">
        <v>6520.9</v>
      </c>
      <c r="G29" s="8">
        <f>(F29-E29)*0.0008598</f>
        <v>0.07953149999999999</v>
      </c>
      <c r="H29" s="3">
        <f t="shared" si="0"/>
        <v>0.20314792839224521</v>
      </c>
      <c r="I29" s="8">
        <f t="shared" si="1"/>
        <v>0.2826794283922452</v>
      </c>
      <c r="J29"/>
      <c r="K29" s="9"/>
      <c r="L29" s="9"/>
      <c r="M29"/>
      <c r="O29"/>
      <c r="P29"/>
      <c r="Q29"/>
      <c r="S29"/>
      <c r="T29"/>
      <c r="U29"/>
      <c r="V29"/>
      <c r="X29"/>
      <c r="Y29"/>
      <c r="Z29"/>
      <c r="AA29"/>
    </row>
    <row r="30" spans="1:27" ht="14.25" customHeight="1">
      <c r="A30" s="4">
        <v>27</v>
      </c>
      <c r="B30" s="6" t="s">
        <v>9</v>
      </c>
      <c r="C30" s="6">
        <v>24841348</v>
      </c>
      <c r="D30" s="7">
        <v>38</v>
      </c>
      <c r="E30" s="21">
        <v>8666.2</v>
      </c>
      <c r="F30" s="3">
        <v>8940.9</v>
      </c>
      <c r="G30" s="8">
        <f>(F30-E30)*0.0008598</f>
        <v>0.23618705999999906</v>
      </c>
      <c r="H30" s="3">
        <f t="shared" si="0"/>
        <v>0.13263954087466182</v>
      </c>
      <c r="I30" s="8">
        <f t="shared" si="1"/>
        <v>0.3688266008746609</v>
      </c>
      <c r="J30"/>
      <c r="K30" s="9"/>
      <c r="L30" s="9"/>
      <c r="M30"/>
      <c r="O30"/>
      <c r="P30"/>
      <c r="Q30"/>
      <c r="S30"/>
      <c r="T30"/>
      <c r="U30"/>
      <c r="V30"/>
      <c r="X30"/>
      <c r="Y30"/>
      <c r="Z30"/>
      <c r="AA30"/>
    </row>
    <row r="31" spans="1:27" ht="14.25" customHeight="1">
      <c r="A31" s="4">
        <v>28</v>
      </c>
      <c r="B31" s="6" t="s">
        <v>9</v>
      </c>
      <c r="C31" s="6">
        <v>24841338</v>
      </c>
      <c r="D31" s="7">
        <v>60.2</v>
      </c>
      <c r="E31" s="21">
        <v>29602.6</v>
      </c>
      <c r="F31" s="3">
        <v>30601.9</v>
      </c>
      <c r="G31" s="8">
        <f>(F31-E31)*0.0008598</f>
        <v>0.8591981400000025</v>
      </c>
      <c r="H31" s="3">
        <f t="shared" si="0"/>
        <v>0.2101289568593327</v>
      </c>
      <c r="I31" s="8">
        <f t="shared" si="1"/>
        <v>1.0693270968593351</v>
      </c>
      <c r="J31"/>
      <c r="K31" s="9"/>
      <c r="L31" s="9"/>
      <c r="M31"/>
      <c r="O31"/>
      <c r="P31"/>
      <c r="Q31"/>
      <c r="S31"/>
      <c r="T31"/>
      <c r="U31"/>
      <c r="V31"/>
      <c r="X31"/>
      <c r="Y31"/>
      <c r="Z31"/>
      <c r="AA31"/>
    </row>
    <row r="32" spans="1:27" ht="14.25" customHeight="1">
      <c r="A32" s="4">
        <v>29</v>
      </c>
      <c r="B32" s="6" t="s">
        <v>10</v>
      </c>
      <c r="C32" s="6" t="s">
        <v>17</v>
      </c>
      <c r="D32" s="7">
        <v>42.6</v>
      </c>
      <c r="E32" s="10">
        <v>1.3</v>
      </c>
      <c r="F32" s="10">
        <v>2</v>
      </c>
      <c r="G32" s="8">
        <f>F32-E32</f>
        <v>0.7</v>
      </c>
      <c r="H32" s="3">
        <f t="shared" si="0"/>
        <v>0.148695906348963</v>
      </c>
      <c r="I32" s="8">
        <f t="shared" si="1"/>
        <v>0.848695906348963</v>
      </c>
      <c r="J32"/>
      <c r="K32" s="9"/>
      <c r="L32" s="9"/>
      <c r="M32"/>
      <c r="O32"/>
      <c r="P32"/>
      <c r="Q32"/>
      <c r="S32"/>
      <c r="T32"/>
      <c r="U32"/>
      <c r="V32"/>
      <c r="X32"/>
      <c r="Y32"/>
      <c r="Z32"/>
      <c r="AA32"/>
    </row>
    <row r="33" spans="1:27" ht="14.25" customHeight="1">
      <c r="A33" s="4">
        <v>30</v>
      </c>
      <c r="B33" s="6" t="s">
        <v>9</v>
      </c>
      <c r="C33" s="6">
        <v>24841349</v>
      </c>
      <c r="D33" s="7">
        <v>58.2</v>
      </c>
      <c r="E33" s="21">
        <v>16687.2</v>
      </c>
      <c r="F33" s="3">
        <v>17224.1</v>
      </c>
      <c r="G33" s="8">
        <f>(F33-E33)*0.0008598</f>
        <v>0.4616266199999981</v>
      </c>
      <c r="H33" s="3">
        <f t="shared" si="0"/>
        <v>0.20314792839224521</v>
      </c>
      <c r="I33" s="8">
        <f t="shared" si="1"/>
        <v>0.6647745483922434</v>
      </c>
      <c r="J33"/>
      <c r="K33" s="9"/>
      <c r="L33" s="9"/>
      <c r="M33"/>
      <c r="O33"/>
      <c r="P33"/>
      <c r="Q33"/>
      <c r="S33"/>
      <c r="T33"/>
      <c r="U33"/>
      <c r="V33"/>
      <c r="X33"/>
      <c r="Y33"/>
      <c r="Z33"/>
      <c r="AA33"/>
    </row>
    <row r="34" spans="1:27" ht="14.25" customHeight="1">
      <c r="A34" s="4">
        <v>31</v>
      </c>
      <c r="B34" s="6" t="s">
        <v>9</v>
      </c>
      <c r="C34" s="6">
        <v>24841333</v>
      </c>
      <c r="D34" s="7">
        <v>38.2</v>
      </c>
      <c r="E34" s="21">
        <v>9542.8</v>
      </c>
      <c r="F34" s="3">
        <v>9654.9</v>
      </c>
      <c r="G34" s="8">
        <f>(F34-E34)*0.0008598</f>
        <v>0.09638358000000032</v>
      </c>
      <c r="H34" s="3">
        <f t="shared" si="0"/>
        <v>0.13333764372137058</v>
      </c>
      <c r="I34" s="8">
        <f t="shared" si="1"/>
        <v>0.22972122372137088</v>
      </c>
      <c r="J34"/>
      <c r="K34" s="9"/>
      <c r="L34" s="9"/>
      <c r="M34"/>
      <c r="O34"/>
      <c r="P34"/>
      <c r="Q34"/>
      <c r="S34"/>
      <c r="T34"/>
      <c r="U34"/>
      <c r="V34"/>
      <c r="X34"/>
      <c r="Y34"/>
      <c r="Z34"/>
      <c r="AA34"/>
    </row>
    <row r="35" spans="1:27" ht="14.25" customHeight="1">
      <c r="A35" s="4">
        <v>32</v>
      </c>
      <c r="B35" s="6" t="s">
        <v>9</v>
      </c>
      <c r="C35" s="6">
        <v>24841341</v>
      </c>
      <c r="D35" s="7">
        <v>59.9</v>
      </c>
      <c r="E35" s="21">
        <v>12621.4</v>
      </c>
      <c r="F35" s="3">
        <v>13065.1</v>
      </c>
      <c r="G35" s="8">
        <f>(F35-E35)*0.0008598</f>
        <v>0.3814932600000006</v>
      </c>
      <c r="H35" s="3">
        <f t="shared" si="0"/>
        <v>0.20908180258926956</v>
      </c>
      <c r="I35" s="8">
        <f t="shared" si="1"/>
        <v>0.5905750625892702</v>
      </c>
      <c r="J35"/>
      <c r="K35" s="9"/>
      <c r="L35" s="9"/>
      <c r="M35"/>
      <c r="O35"/>
      <c r="P35"/>
      <c r="Q35"/>
      <c r="S35"/>
      <c r="T35"/>
      <c r="U35"/>
      <c r="V35"/>
      <c r="X35"/>
      <c r="Y35"/>
      <c r="Z35"/>
      <c r="AA35"/>
    </row>
    <row r="36" spans="1:27" ht="14.25" customHeight="1">
      <c r="A36" s="4">
        <v>33</v>
      </c>
      <c r="B36" s="6" t="s">
        <v>10</v>
      </c>
      <c r="C36" s="6" t="s">
        <v>18</v>
      </c>
      <c r="D36" s="7">
        <v>42.3</v>
      </c>
      <c r="E36" s="21">
        <v>0</v>
      </c>
      <c r="F36" s="20">
        <v>0</v>
      </c>
      <c r="G36" s="8">
        <f>(F36-E36)</f>
        <v>0</v>
      </c>
      <c r="H36" s="3">
        <f aca="true" t="shared" si="2" ref="H36:H67">$H$84*D36</f>
        <v>0.14764875207889985</v>
      </c>
      <c r="I36" s="8">
        <f aca="true" t="shared" si="3" ref="I36:I67">G36+H36</f>
        <v>0.14764875207889985</v>
      </c>
      <c r="J36"/>
      <c r="K36" s="9"/>
      <c r="L36" s="9"/>
      <c r="M36"/>
      <c r="O36"/>
      <c r="P36"/>
      <c r="Q36"/>
      <c r="S36"/>
      <c r="T36"/>
      <c r="U36"/>
      <c r="V36"/>
      <c r="X36"/>
      <c r="Y36"/>
      <c r="Z36"/>
      <c r="AA36"/>
    </row>
    <row r="37" spans="1:27" ht="14.25" customHeight="1">
      <c r="A37" s="4">
        <v>34</v>
      </c>
      <c r="B37" s="6" t="s">
        <v>9</v>
      </c>
      <c r="C37" s="6">
        <v>24841335</v>
      </c>
      <c r="D37" s="7">
        <v>58.1</v>
      </c>
      <c r="E37" s="21">
        <v>2074.4</v>
      </c>
      <c r="F37" s="20">
        <v>2074.4</v>
      </c>
      <c r="G37" s="8">
        <f>(F37-E37)*0.0008598</f>
        <v>0</v>
      </c>
      <c r="H37" s="3">
        <f t="shared" si="2"/>
        <v>0.20279887696889085</v>
      </c>
      <c r="I37" s="8">
        <f t="shared" si="3"/>
        <v>0.20279887696889085</v>
      </c>
      <c r="J37"/>
      <c r="K37" s="9"/>
      <c r="L37" s="9"/>
      <c r="M37"/>
      <c r="O37"/>
      <c r="P37"/>
      <c r="Q37"/>
      <c r="S37"/>
      <c r="T37"/>
      <c r="U37"/>
      <c r="V37"/>
      <c r="X37"/>
      <c r="Y37"/>
      <c r="Z37"/>
      <c r="AA37"/>
    </row>
    <row r="38" spans="1:27" ht="14.25" customHeight="1">
      <c r="A38" s="4">
        <v>35</v>
      </c>
      <c r="B38" s="6" t="s">
        <v>10</v>
      </c>
      <c r="C38" s="6" t="s">
        <v>19</v>
      </c>
      <c r="D38" s="7">
        <v>38.2</v>
      </c>
      <c r="E38" s="21">
        <v>0.4</v>
      </c>
      <c r="F38" s="3">
        <v>1.1</v>
      </c>
      <c r="G38" s="8">
        <f>(F38-E38)</f>
        <v>0.7000000000000001</v>
      </c>
      <c r="H38" s="3">
        <f t="shared" si="2"/>
        <v>0.13333764372137058</v>
      </c>
      <c r="I38" s="8">
        <f t="shared" si="3"/>
        <v>0.8333376437213706</v>
      </c>
      <c r="J38"/>
      <c r="K38" s="9"/>
      <c r="L38" s="9"/>
      <c r="M38"/>
      <c r="O38"/>
      <c r="P38"/>
      <c r="Q38"/>
      <c r="S38"/>
      <c r="T38"/>
      <c r="U38"/>
      <c r="V38"/>
      <c r="X38"/>
      <c r="Y38"/>
      <c r="Z38"/>
      <c r="AA38"/>
    </row>
    <row r="39" spans="1:27" ht="14.25" customHeight="1">
      <c r="A39" s="4">
        <v>36</v>
      </c>
      <c r="B39" s="6" t="s">
        <v>20</v>
      </c>
      <c r="C39" s="6">
        <v>1107549</v>
      </c>
      <c r="D39" s="7">
        <v>60.7</v>
      </c>
      <c r="E39" s="21">
        <v>0.0004</v>
      </c>
      <c r="F39" s="20">
        <v>0.0004</v>
      </c>
      <c r="G39" s="8">
        <f>F39-E39</f>
        <v>0</v>
      </c>
      <c r="H39" s="3">
        <f t="shared" si="2"/>
        <v>0.21187421397610456</v>
      </c>
      <c r="I39" s="8">
        <f t="shared" si="3"/>
        <v>0.21187421397610456</v>
      </c>
      <c r="J39"/>
      <c r="K39" s="9"/>
      <c r="L39" s="9"/>
      <c r="M39"/>
      <c r="O39"/>
      <c r="P39"/>
      <c r="Q39"/>
      <c r="S39"/>
      <c r="T39"/>
      <c r="U39"/>
      <c r="V39"/>
      <c r="X39"/>
      <c r="Y39"/>
      <c r="Z39"/>
      <c r="AA39"/>
    </row>
    <row r="40" spans="1:27" ht="14.25" customHeight="1">
      <c r="A40" s="4">
        <v>37</v>
      </c>
      <c r="B40" s="6" t="s">
        <v>10</v>
      </c>
      <c r="C40" s="6" t="s">
        <v>21</v>
      </c>
      <c r="D40" s="7">
        <v>42.6</v>
      </c>
      <c r="E40" s="21">
        <v>0</v>
      </c>
      <c r="F40" s="20">
        <v>0</v>
      </c>
      <c r="G40" s="8">
        <f>(F40-E40)</f>
        <v>0</v>
      </c>
      <c r="H40" s="3">
        <f t="shared" si="2"/>
        <v>0.148695906348963</v>
      </c>
      <c r="I40" s="8">
        <f t="shared" si="3"/>
        <v>0.148695906348963</v>
      </c>
      <c r="J40"/>
      <c r="K40" s="9"/>
      <c r="L40" s="9"/>
      <c r="M40"/>
      <c r="O40"/>
      <c r="P40"/>
      <c r="Q40"/>
      <c r="S40"/>
      <c r="T40"/>
      <c r="U40"/>
      <c r="V40"/>
      <c r="X40"/>
      <c r="Y40"/>
      <c r="Z40"/>
      <c r="AA40"/>
    </row>
    <row r="41" spans="1:27" ht="14.25" customHeight="1">
      <c r="A41" s="4">
        <v>38</v>
      </c>
      <c r="B41" s="6" t="s">
        <v>9</v>
      </c>
      <c r="C41" s="6">
        <v>24841331</v>
      </c>
      <c r="D41" s="7">
        <v>58</v>
      </c>
      <c r="E41" s="21">
        <v>7858.7</v>
      </c>
      <c r="F41" s="3">
        <v>8057.3</v>
      </c>
      <c r="G41" s="8">
        <f>(F41-E41)*0.0008598</f>
        <v>0.17075628000000032</v>
      </c>
      <c r="H41" s="3">
        <f t="shared" si="2"/>
        <v>0.20244982554553648</v>
      </c>
      <c r="I41" s="8">
        <f t="shared" si="3"/>
        <v>0.3732061055455368</v>
      </c>
      <c r="J41"/>
      <c r="K41" s="9"/>
      <c r="L41" s="9"/>
      <c r="M41"/>
      <c r="O41"/>
      <c r="P41"/>
      <c r="Q41"/>
      <c r="S41"/>
      <c r="T41"/>
      <c r="U41"/>
      <c r="V41"/>
      <c r="X41"/>
      <c r="Y41"/>
      <c r="Z41"/>
      <c r="AA41"/>
    </row>
    <row r="42" spans="1:27" ht="14.25" customHeight="1">
      <c r="A42" s="4">
        <v>39</v>
      </c>
      <c r="B42" s="6" t="s">
        <v>9</v>
      </c>
      <c r="C42" s="6">
        <v>24841334</v>
      </c>
      <c r="D42" s="7">
        <v>37.7</v>
      </c>
      <c r="E42" s="21">
        <v>6643.6</v>
      </c>
      <c r="F42" s="3">
        <v>6715.4</v>
      </c>
      <c r="G42" s="8">
        <f>(F42-E42)*0.0008598</f>
        <v>0.061733639999999375</v>
      </c>
      <c r="H42" s="3">
        <f t="shared" si="2"/>
        <v>0.1315923866045987</v>
      </c>
      <c r="I42" s="8">
        <f t="shared" si="3"/>
        <v>0.19332602660459808</v>
      </c>
      <c r="J42"/>
      <c r="K42" s="9"/>
      <c r="L42" s="9"/>
      <c r="M42"/>
      <c r="O42"/>
      <c r="P42"/>
      <c r="Q42"/>
      <c r="S42"/>
      <c r="T42"/>
      <c r="U42"/>
      <c r="V42"/>
      <c r="X42"/>
      <c r="Y42"/>
      <c r="Z42"/>
      <c r="AA42"/>
    </row>
    <row r="43" spans="1:27" ht="14.25" customHeight="1">
      <c r="A43" s="4">
        <v>40</v>
      </c>
      <c r="B43" s="6" t="s">
        <v>9</v>
      </c>
      <c r="C43" s="6">
        <v>24841325</v>
      </c>
      <c r="D43" s="7">
        <v>60.6</v>
      </c>
      <c r="E43" s="21">
        <v>25033.1</v>
      </c>
      <c r="F43" s="3">
        <v>26250.9</v>
      </c>
      <c r="G43" s="8">
        <f>(F43-E43)*0.0008598</f>
        <v>1.0470644400000024</v>
      </c>
      <c r="H43" s="3">
        <f t="shared" si="2"/>
        <v>0.21152516255275017</v>
      </c>
      <c r="I43" s="8">
        <f t="shared" si="3"/>
        <v>1.2585896025527525</v>
      </c>
      <c r="J43"/>
      <c r="K43" s="9"/>
      <c r="L43" s="9"/>
      <c r="M43"/>
      <c r="O43"/>
      <c r="P43"/>
      <c r="Q43"/>
      <c r="S43"/>
      <c r="T43"/>
      <c r="U43"/>
      <c r="V43"/>
      <c r="X43"/>
      <c r="Y43"/>
      <c r="Z43"/>
      <c r="AA43"/>
    </row>
    <row r="44" spans="1:27" ht="14.25" customHeight="1">
      <c r="A44" s="4">
        <v>41</v>
      </c>
      <c r="B44" s="6" t="s">
        <v>10</v>
      </c>
      <c r="C44" s="6" t="s">
        <v>22</v>
      </c>
      <c r="D44" s="7">
        <v>42.6</v>
      </c>
      <c r="E44" s="21">
        <v>0</v>
      </c>
      <c r="F44" s="3">
        <v>0</v>
      </c>
      <c r="G44" s="8">
        <f>(F44-E44)*0.0008598</f>
        <v>0</v>
      </c>
      <c r="H44" s="3">
        <f t="shared" si="2"/>
        <v>0.148695906348963</v>
      </c>
      <c r="I44" s="8">
        <f t="shared" si="3"/>
        <v>0.148695906348963</v>
      </c>
      <c r="J44"/>
      <c r="K44" s="9"/>
      <c r="L44" s="9"/>
      <c r="M44"/>
      <c r="O44"/>
      <c r="P44"/>
      <c r="Q44"/>
      <c r="S44"/>
      <c r="T44"/>
      <c r="U44"/>
      <c r="V44"/>
      <c r="X44"/>
      <c r="Y44"/>
      <c r="Z44"/>
      <c r="AA44"/>
    </row>
    <row r="45" spans="1:27" ht="14.25" customHeight="1">
      <c r="A45" s="4">
        <v>42</v>
      </c>
      <c r="B45" s="6" t="s">
        <v>9</v>
      </c>
      <c r="C45" s="6">
        <v>24841337</v>
      </c>
      <c r="D45" s="7">
        <v>57</v>
      </c>
      <c r="E45" s="21">
        <v>17550</v>
      </c>
      <c r="F45" s="3">
        <v>18165.5</v>
      </c>
      <c r="G45" s="8">
        <f>(F45-E45)*0.0008598</f>
        <v>0.5292069</v>
      </c>
      <c r="H45" s="3">
        <f t="shared" si="2"/>
        <v>0.19895931131199274</v>
      </c>
      <c r="I45" s="8">
        <f t="shared" si="3"/>
        <v>0.7281662113119928</v>
      </c>
      <c r="J45"/>
      <c r="K45" s="9"/>
      <c r="L45" s="9"/>
      <c r="M45"/>
      <c r="O45"/>
      <c r="P45"/>
      <c r="Q45"/>
      <c r="S45"/>
      <c r="T45"/>
      <c r="U45"/>
      <c r="V45"/>
      <c r="X45"/>
      <c r="Y45"/>
      <c r="Z45"/>
      <c r="AA45"/>
    </row>
    <row r="46" spans="1:27" ht="14.25" customHeight="1">
      <c r="A46" s="4">
        <v>43</v>
      </c>
      <c r="B46" s="6" t="s">
        <v>10</v>
      </c>
      <c r="C46" s="6" t="s">
        <v>23</v>
      </c>
      <c r="D46" s="7">
        <v>38.1</v>
      </c>
      <c r="E46" s="21">
        <v>0.5</v>
      </c>
      <c r="F46" s="3">
        <v>0.5</v>
      </c>
      <c r="G46" s="8">
        <f>(F46-E46)</f>
        <v>0</v>
      </c>
      <c r="H46" s="3">
        <f t="shared" si="2"/>
        <v>0.1329885922980162</v>
      </c>
      <c r="I46" s="8">
        <f t="shared" si="3"/>
        <v>0.1329885922980162</v>
      </c>
      <c r="J46"/>
      <c r="K46" s="9"/>
      <c r="L46" s="9"/>
      <c r="M46"/>
      <c r="O46"/>
      <c r="P46"/>
      <c r="Q46"/>
      <c r="S46"/>
      <c r="T46"/>
      <c r="U46"/>
      <c r="V46"/>
      <c r="X46"/>
      <c r="Y46"/>
      <c r="Z46"/>
      <c r="AA46"/>
    </row>
    <row r="47" spans="1:27" ht="14.25" customHeight="1">
      <c r="A47" s="4">
        <v>44</v>
      </c>
      <c r="B47" s="6" t="s">
        <v>10</v>
      </c>
      <c r="C47" s="6" t="s">
        <v>24</v>
      </c>
      <c r="D47" s="7">
        <v>37.9</v>
      </c>
      <c r="E47" s="21">
        <v>0.5</v>
      </c>
      <c r="F47" s="3">
        <v>0.6</v>
      </c>
      <c r="G47" s="8">
        <f>(F47-E47)</f>
        <v>0.09999999999999998</v>
      </c>
      <c r="H47" s="3">
        <f t="shared" si="2"/>
        <v>0.13229048945130745</v>
      </c>
      <c r="I47" s="8">
        <f t="shared" si="3"/>
        <v>0.23229048945130742</v>
      </c>
      <c r="J47"/>
      <c r="K47" s="9"/>
      <c r="L47" s="9"/>
      <c r="M47"/>
      <c r="O47"/>
      <c r="P47"/>
      <c r="Q47"/>
      <c r="S47"/>
      <c r="T47"/>
      <c r="U47"/>
      <c r="V47"/>
      <c r="X47"/>
      <c r="Y47"/>
      <c r="Z47"/>
      <c r="AA47"/>
    </row>
    <row r="48" spans="1:27" ht="14.25" customHeight="1">
      <c r="A48" s="4">
        <v>45</v>
      </c>
      <c r="B48" s="6" t="s">
        <v>9</v>
      </c>
      <c r="C48" s="6">
        <v>24841356</v>
      </c>
      <c r="D48" s="7">
        <v>41</v>
      </c>
      <c r="E48" s="21">
        <v>19684.4</v>
      </c>
      <c r="F48" s="3">
        <v>20219</v>
      </c>
      <c r="G48" s="8">
        <f>(F48-E48)*0.0008598</f>
        <v>0.4596490799999987</v>
      </c>
      <c r="H48" s="3">
        <f t="shared" si="2"/>
        <v>0.143111083575293</v>
      </c>
      <c r="I48" s="8">
        <f t="shared" si="3"/>
        <v>0.6027601635752917</v>
      </c>
      <c r="J48"/>
      <c r="K48" s="9"/>
      <c r="L48" s="9"/>
      <c r="M48"/>
      <c r="O48"/>
      <c r="P48"/>
      <c r="Q48"/>
      <c r="S48"/>
      <c r="T48"/>
      <c r="U48"/>
      <c r="V48"/>
      <c r="X48"/>
      <c r="Y48"/>
      <c r="Z48"/>
      <c r="AA48"/>
    </row>
    <row r="49" spans="1:27" ht="14.25" customHeight="1">
      <c r="A49" s="4">
        <v>46</v>
      </c>
      <c r="B49" s="6" t="s">
        <v>10</v>
      </c>
      <c r="C49" s="6" t="s">
        <v>25</v>
      </c>
      <c r="D49" s="7">
        <v>40.8</v>
      </c>
      <c r="E49" s="21">
        <v>0</v>
      </c>
      <c r="F49" s="3">
        <v>0</v>
      </c>
      <c r="G49" s="8">
        <f>(F49-E49)</f>
        <v>0</v>
      </c>
      <c r="H49" s="3">
        <f t="shared" si="2"/>
        <v>0.14241298072858427</v>
      </c>
      <c r="I49" s="8">
        <f t="shared" si="3"/>
        <v>0.14241298072858427</v>
      </c>
      <c r="J49"/>
      <c r="K49" s="9"/>
      <c r="L49" s="9"/>
      <c r="M49"/>
      <c r="O49"/>
      <c r="P49"/>
      <c r="Q49"/>
      <c r="S49"/>
      <c r="T49"/>
      <c r="U49"/>
      <c r="V49"/>
      <c r="X49"/>
      <c r="Y49"/>
      <c r="Z49"/>
      <c r="AA49"/>
    </row>
    <row r="50" spans="1:27" ht="14.25" customHeight="1">
      <c r="A50" s="4">
        <v>47</v>
      </c>
      <c r="B50" s="6" t="s">
        <v>10</v>
      </c>
      <c r="C50" s="6" t="s">
        <v>26</v>
      </c>
      <c r="D50" s="7">
        <v>36.3</v>
      </c>
      <c r="E50" s="21">
        <v>0</v>
      </c>
      <c r="F50" s="3">
        <v>0.2</v>
      </c>
      <c r="G50" s="8">
        <f>(F50-E50)</f>
        <v>0.2</v>
      </c>
      <c r="H50" s="3">
        <f t="shared" si="2"/>
        <v>0.12670566667763747</v>
      </c>
      <c r="I50" s="8">
        <f t="shared" si="3"/>
        <v>0.32670566667763745</v>
      </c>
      <c r="J50"/>
      <c r="K50" s="9"/>
      <c r="L50" s="9"/>
      <c r="M50"/>
      <c r="O50"/>
      <c r="P50"/>
      <c r="Q50"/>
      <c r="S50"/>
      <c r="T50"/>
      <c r="U50"/>
      <c r="V50"/>
      <c r="X50"/>
      <c r="Y50"/>
      <c r="Z50"/>
      <c r="AA50"/>
    </row>
    <row r="51" spans="1:27" ht="14.25" customHeight="1">
      <c r="A51" s="4">
        <v>48</v>
      </c>
      <c r="B51" s="6" t="s">
        <v>9</v>
      </c>
      <c r="C51" s="6">
        <v>24841346</v>
      </c>
      <c r="D51" s="7">
        <v>45.6</v>
      </c>
      <c r="E51" s="21">
        <v>13707.7</v>
      </c>
      <c r="F51" s="3">
        <v>13800.4</v>
      </c>
      <c r="G51" s="8">
        <f>(F51-E51)*0.0008598</f>
        <v>0.07970345999999906</v>
      </c>
      <c r="H51" s="3">
        <f t="shared" si="2"/>
        <v>0.1591674490495942</v>
      </c>
      <c r="I51" s="8">
        <f t="shared" si="3"/>
        <v>0.23887090904959327</v>
      </c>
      <c r="J51"/>
      <c r="K51" s="9"/>
      <c r="L51" s="9"/>
      <c r="M51"/>
      <c r="O51"/>
      <c r="P51"/>
      <c r="Q51"/>
      <c r="S51"/>
      <c r="T51"/>
      <c r="U51"/>
      <c r="V51"/>
      <c r="X51"/>
      <c r="Y51"/>
      <c r="Z51"/>
      <c r="AA51"/>
    </row>
    <row r="52" spans="1:27" ht="14.25" customHeight="1">
      <c r="A52" s="4">
        <v>49</v>
      </c>
      <c r="B52" s="6" t="s">
        <v>9</v>
      </c>
      <c r="C52" s="6">
        <v>24841354</v>
      </c>
      <c r="D52" s="7">
        <v>38</v>
      </c>
      <c r="E52" s="21">
        <v>11900.1</v>
      </c>
      <c r="F52" s="3">
        <v>12214.6</v>
      </c>
      <c r="G52" s="8">
        <f>(F52-E52)*0.0008598</f>
        <v>0.2704071</v>
      </c>
      <c r="H52" s="3">
        <f t="shared" si="2"/>
        <v>0.13263954087466182</v>
      </c>
      <c r="I52" s="8">
        <f t="shared" si="3"/>
        <v>0.4030466408746618</v>
      </c>
      <c r="J52"/>
      <c r="K52" s="9"/>
      <c r="L52" s="9"/>
      <c r="M52"/>
      <c r="O52"/>
      <c r="P52"/>
      <c r="Q52"/>
      <c r="S52"/>
      <c r="T52"/>
      <c r="U52"/>
      <c r="V52"/>
      <c r="X52"/>
      <c r="Y52"/>
      <c r="Z52"/>
      <c r="AA52"/>
    </row>
    <row r="53" spans="1:27" ht="14.25" customHeight="1">
      <c r="A53" s="4">
        <v>50</v>
      </c>
      <c r="B53" s="6" t="s">
        <v>9</v>
      </c>
      <c r="C53" s="6">
        <v>24841351</v>
      </c>
      <c r="D53" s="7">
        <v>40.9</v>
      </c>
      <c r="E53" s="21">
        <v>6629.3</v>
      </c>
      <c r="F53" s="3">
        <v>6853</v>
      </c>
      <c r="G53" s="8">
        <f>(F53-E53)*0.0008598</f>
        <v>0.19233725999999984</v>
      </c>
      <c r="H53" s="3">
        <f t="shared" si="2"/>
        <v>0.14276203215193864</v>
      </c>
      <c r="I53" s="8">
        <f t="shared" si="3"/>
        <v>0.33509929215193845</v>
      </c>
      <c r="J53"/>
      <c r="K53" s="9"/>
      <c r="L53" s="9"/>
      <c r="M53"/>
      <c r="O53"/>
      <c r="P53"/>
      <c r="Q53"/>
      <c r="S53"/>
      <c r="T53"/>
      <c r="U53"/>
      <c r="V53"/>
      <c r="X53"/>
      <c r="Y53"/>
      <c r="Z53"/>
      <c r="AA53"/>
    </row>
    <row r="54" spans="1:27" ht="14.25" customHeight="1">
      <c r="A54" s="4">
        <v>51</v>
      </c>
      <c r="B54" s="6" t="s">
        <v>9</v>
      </c>
      <c r="C54" s="6">
        <v>24841361</v>
      </c>
      <c r="D54" s="7">
        <v>40.8</v>
      </c>
      <c r="E54" s="21">
        <v>17192.6</v>
      </c>
      <c r="F54" s="3">
        <v>18295.3</v>
      </c>
      <c r="G54" s="8">
        <f>(F54-E54)*0.0008598</f>
        <v>0.9481014600000006</v>
      </c>
      <c r="H54" s="3">
        <f t="shared" si="2"/>
        <v>0.14241298072858427</v>
      </c>
      <c r="I54" s="8">
        <f t="shared" si="3"/>
        <v>1.090514440728585</v>
      </c>
      <c r="J54"/>
      <c r="K54" s="9"/>
      <c r="L54" s="9"/>
      <c r="M54"/>
      <c r="O54"/>
      <c r="P54"/>
      <c r="Q54"/>
      <c r="S54"/>
      <c r="T54"/>
      <c r="U54"/>
      <c r="V54"/>
      <c r="X54"/>
      <c r="Y54"/>
      <c r="Z54"/>
      <c r="AA54"/>
    </row>
    <row r="55" spans="1:27" ht="14.25" customHeight="1">
      <c r="A55" s="4">
        <v>52</v>
      </c>
      <c r="B55" s="6" t="s">
        <v>10</v>
      </c>
      <c r="C55" s="6" t="s">
        <v>27</v>
      </c>
      <c r="D55" s="7">
        <v>36.3</v>
      </c>
      <c r="E55" s="21">
        <v>0</v>
      </c>
      <c r="F55" s="3">
        <v>0</v>
      </c>
      <c r="G55" s="8">
        <f>(F55-E55)</f>
        <v>0</v>
      </c>
      <c r="H55" s="3">
        <f t="shared" si="2"/>
        <v>0.12670566667763747</v>
      </c>
      <c r="I55" s="8">
        <f t="shared" si="3"/>
        <v>0.12670566667763747</v>
      </c>
      <c r="J55"/>
      <c r="K55" s="9"/>
      <c r="L55" s="9"/>
      <c r="M55"/>
      <c r="O55"/>
      <c r="P55"/>
      <c r="Q55"/>
      <c r="S55"/>
      <c r="T55"/>
      <c r="U55"/>
      <c r="V55"/>
      <c r="X55"/>
      <c r="Y55"/>
      <c r="Z55"/>
      <c r="AA55"/>
    </row>
    <row r="56" spans="1:27" ht="14.25" customHeight="1">
      <c r="A56" s="4">
        <v>53</v>
      </c>
      <c r="B56" s="6" t="s">
        <v>9</v>
      </c>
      <c r="C56" s="6">
        <v>24841365</v>
      </c>
      <c r="D56" s="7">
        <v>62.8</v>
      </c>
      <c r="E56" s="21">
        <v>33666.6</v>
      </c>
      <c r="F56" s="3">
        <v>34969.5</v>
      </c>
      <c r="G56" s="8">
        <f aca="true" t="shared" si="4" ref="G56:G71">(F56-E56)*0.0008598</f>
        <v>1.1202334200000013</v>
      </c>
      <c r="H56" s="3">
        <f t="shared" si="2"/>
        <v>0.21920429386654638</v>
      </c>
      <c r="I56" s="8">
        <f t="shared" si="3"/>
        <v>1.3394377138665476</v>
      </c>
      <c r="J56"/>
      <c r="K56" s="9"/>
      <c r="L56" s="9"/>
      <c r="M56"/>
      <c r="O56"/>
      <c r="P56"/>
      <c r="Q56"/>
      <c r="S56"/>
      <c r="T56"/>
      <c r="U56"/>
      <c r="V56"/>
      <c r="X56"/>
      <c r="Y56"/>
      <c r="Z56"/>
      <c r="AA56"/>
    </row>
    <row r="57" spans="1:27" ht="14.25" customHeight="1">
      <c r="A57" s="4">
        <v>54</v>
      </c>
      <c r="B57" s="6" t="s">
        <v>9</v>
      </c>
      <c r="C57" s="6">
        <v>24841366</v>
      </c>
      <c r="D57" s="7">
        <v>39.6</v>
      </c>
      <c r="E57" s="21">
        <v>4543.1</v>
      </c>
      <c r="F57" s="20">
        <v>4618.9</v>
      </c>
      <c r="G57" s="8">
        <f t="shared" si="4"/>
        <v>0.06517283999999937</v>
      </c>
      <c r="H57" s="3">
        <f t="shared" si="2"/>
        <v>0.1382243636483318</v>
      </c>
      <c r="I57" s="8">
        <f t="shared" si="3"/>
        <v>0.20339720364833117</v>
      </c>
      <c r="J57"/>
      <c r="K57" s="9"/>
      <c r="L57" s="9"/>
      <c r="M57"/>
      <c r="O57"/>
      <c r="P57"/>
      <c r="Q57"/>
      <c r="S57"/>
      <c r="T57"/>
      <c r="U57"/>
      <c r="V57"/>
      <c r="X57"/>
      <c r="Y57"/>
      <c r="Z57"/>
      <c r="AA57"/>
    </row>
    <row r="58" spans="1:27" ht="14.25" customHeight="1">
      <c r="A58" s="4">
        <v>55</v>
      </c>
      <c r="B58" s="6" t="s">
        <v>9</v>
      </c>
      <c r="C58" s="6">
        <v>24841358</v>
      </c>
      <c r="D58" s="7">
        <v>41.6</v>
      </c>
      <c r="E58" s="21">
        <v>22005.6</v>
      </c>
      <c r="F58" s="3">
        <v>23028</v>
      </c>
      <c r="G58" s="8">
        <f t="shared" si="4"/>
        <v>0.8790595200000012</v>
      </c>
      <c r="H58" s="3">
        <f t="shared" si="2"/>
        <v>0.14520539211541927</v>
      </c>
      <c r="I58" s="8">
        <f t="shared" si="3"/>
        <v>1.0242649121154206</v>
      </c>
      <c r="J58"/>
      <c r="K58" s="9"/>
      <c r="L58" s="9"/>
      <c r="M58"/>
      <c r="O58"/>
      <c r="P58"/>
      <c r="Q58"/>
      <c r="S58"/>
      <c r="T58"/>
      <c r="U58"/>
      <c r="V58"/>
      <c r="X58"/>
      <c r="Y58"/>
      <c r="Z58"/>
      <c r="AA58"/>
    </row>
    <row r="59" spans="1:27" ht="14.25" customHeight="1">
      <c r="A59" s="4">
        <v>56</v>
      </c>
      <c r="B59" s="6" t="s">
        <v>9</v>
      </c>
      <c r="C59" s="6">
        <v>24841359</v>
      </c>
      <c r="D59" s="7">
        <v>42.7</v>
      </c>
      <c r="E59" s="21">
        <v>10024.5</v>
      </c>
      <c r="F59" s="3">
        <v>10780.5</v>
      </c>
      <c r="G59" s="8">
        <f t="shared" si="4"/>
        <v>0.6500087999999999</v>
      </c>
      <c r="H59" s="3">
        <f t="shared" si="2"/>
        <v>0.14904495777231738</v>
      </c>
      <c r="I59" s="8">
        <f t="shared" si="3"/>
        <v>0.7990537577723174</v>
      </c>
      <c r="J59"/>
      <c r="K59" s="9"/>
      <c r="L59" s="9"/>
      <c r="M59"/>
      <c r="O59"/>
      <c r="P59"/>
      <c r="Q59"/>
      <c r="S59"/>
      <c r="T59"/>
      <c r="U59"/>
      <c r="V59"/>
      <c r="X59"/>
      <c r="Y59"/>
      <c r="Z59"/>
      <c r="AA59"/>
    </row>
    <row r="60" spans="1:27" ht="14.25" customHeight="1">
      <c r="A60" s="4">
        <v>57</v>
      </c>
      <c r="B60" s="6" t="s">
        <v>9</v>
      </c>
      <c r="C60" s="6">
        <v>24841345</v>
      </c>
      <c r="D60" s="7">
        <v>36.7</v>
      </c>
      <c r="E60" s="21">
        <v>7604.3</v>
      </c>
      <c r="F60" s="20">
        <v>7604.3</v>
      </c>
      <c r="G60" s="8">
        <f t="shared" si="4"/>
        <v>0</v>
      </c>
      <c r="H60" s="3">
        <f t="shared" si="2"/>
        <v>0.12810187237105497</v>
      </c>
      <c r="I60" s="8">
        <f t="shared" si="3"/>
        <v>0.12810187237105497</v>
      </c>
      <c r="J60"/>
      <c r="K60" s="9"/>
      <c r="L60" s="9"/>
      <c r="M60"/>
      <c r="O60"/>
      <c r="P60"/>
      <c r="Q60"/>
      <c r="S60"/>
      <c r="T60"/>
      <c r="U60"/>
      <c r="V60"/>
      <c r="X60"/>
      <c r="Y60"/>
      <c r="Z60"/>
      <c r="AA60"/>
    </row>
    <row r="61" spans="1:27" ht="14.25" customHeight="1">
      <c r="A61" s="4">
        <v>58</v>
      </c>
      <c r="B61" s="6" t="s">
        <v>9</v>
      </c>
      <c r="C61" s="6">
        <v>24841364</v>
      </c>
      <c r="D61" s="7">
        <v>65.4</v>
      </c>
      <c r="E61" s="21">
        <v>14483.8</v>
      </c>
      <c r="F61" s="3">
        <v>14702</v>
      </c>
      <c r="G61" s="8">
        <f t="shared" si="4"/>
        <v>0.1876083600000006</v>
      </c>
      <c r="H61" s="3">
        <f t="shared" si="2"/>
        <v>0.2282796308737601</v>
      </c>
      <c r="I61" s="8">
        <f t="shared" si="3"/>
        <v>0.4158879908737607</v>
      </c>
      <c r="J61"/>
      <c r="K61" s="9"/>
      <c r="L61" s="9"/>
      <c r="M61"/>
      <c r="O61"/>
      <c r="P61"/>
      <c r="Q61"/>
      <c r="S61"/>
      <c r="T61"/>
      <c r="U61"/>
      <c r="V61"/>
      <c r="X61"/>
      <c r="Y61"/>
      <c r="Z61"/>
      <c r="AA61"/>
    </row>
    <row r="62" spans="1:27" ht="14.25" customHeight="1">
      <c r="A62" s="4">
        <v>59</v>
      </c>
      <c r="B62" s="6" t="s">
        <v>9</v>
      </c>
      <c r="C62" s="6">
        <v>24841352</v>
      </c>
      <c r="D62" s="7">
        <v>39.4</v>
      </c>
      <c r="E62" s="21">
        <v>14381.5</v>
      </c>
      <c r="F62" s="3">
        <v>14849.5</v>
      </c>
      <c r="G62" s="8">
        <f t="shared" si="4"/>
        <v>0.4023864</v>
      </c>
      <c r="H62" s="3">
        <f t="shared" si="2"/>
        <v>0.13752626080162306</v>
      </c>
      <c r="I62" s="8">
        <f t="shared" si="3"/>
        <v>0.539912660801623</v>
      </c>
      <c r="J62"/>
      <c r="K62" s="9"/>
      <c r="L62" s="9"/>
      <c r="M62"/>
      <c r="O62"/>
      <c r="P62"/>
      <c r="Q62"/>
      <c r="S62"/>
      <c r="T62"/>
      <c r="U62"/>
      <c r="V62"/>
      <c r="X62"/>
      <c r="Y62"/>
      <c r="Z62"/>
      <c r="AA62"/>
    </row>
    <row r="63" spans="1:27" ht="14.25" customHeight="1">
      <c r="A63" s="4">
        <v>60</v>
      </c>
      <c r="B63" s="6" t="s">
        <v>9</v>
      </c>
      <c r="C63" s="6">
        <v>24841326</v>
      </c>
      <c r="D63" s="7">
        <v>41.6</v>
      </c>
      <c r="E63" s="21">
        <v>1711.8</v>
      </c>
      <c r="F63" s="20">
        <v>1711.8</v>
      </c>
      <c r="G63" s="8">
        <f t="shared" si="4"/>
        <v>0</v>
      </c>
      <c r="H63" s="3">
        <f t="shared" si="2"/>
        <v>0.14520539211541927</v>
      </c>
      <c r="I63" s="8">
        <f t="shared" si="3"/>
        <v>0.14520539211541927</v>
      </c>
      <c r="J63"/>
      <c r="K63" s="9"/>
      <c r="L63" s="9"/>
      <c r="M63"/>
      <c r="O63"/>
      <c r="P63"/>
      <c r="Q63"/>
      <c r="S63"/>
      <c r="T63"/>
      <c r="U63"/>
      <c r="V63"/>
      <c r="X63"/>
      <c r="Y63"/>
      <c r="Z63"/>
      <c r="AA63"/>
    </row>
    <row r="64" spans="1:27" ht="14.25" customHeight="1">
      <c r="A64" s="4">
        <v>61</v>
      </c>
      <c r="B64" s="13" t="s">
        <v>10</v>
      </c>
      <c r="C64" s="23" t="s">
        <v>50</v>
      </c>
      <c r="D64" s="7">
        <v>42.7</v>
      </c>
      <c r="E64" s="11">
        <v>0</v>
      </c>
      <c r="F64" s="11">
        <v>0</v>
      </c>
      <c r="G64" s="8">
        <f t="shared" si="4"/>
        <v>0</v>
      </c>
      <c r="H64" s="3">
        <f t="shared" si="2"/>
        <v>0.14904495777231738</v>
      </c>
      <c r="I64" s="8">
        <f t="shared" si="3"/>
        <v>0.14904495777231738</v>
      </c>
      <c r="J64"/>
      <c r="K64" s="9"/>
      <c r="L64" s="9"/>
      <c r="M64"/>
      <c r="O64"/>
      <c r="P64"/>
      <c r="Q64"/>
      <c r="S64"/>
      <c r="T64"/>
      <c r="U64"/>
      <c r="V64"/>
      <c r="X64"/>
      <c r="Y64"/>
      <c r="Z64"/>
      <c r="AA64"/>
    </row>
    <row r="65" spans="1:27" ht="14.25" customHeight="1">
      <c r="A65" s="4">
        <v>62</v>
      </c>
      <c r="B65" s="6" t="s">
        <v>9</v>
      </c>
      <c r="C65" s="6">
        <v>24841315</v>
      </c>
      <c r="D65" s="7">
        <v>36.9</v>
      </c>
      <c r="E65" s="21">
        <v>12942</v>
      </c>
      <c r="F65" s="3">
        <v>13451.3</v>
      </c>
      <c r="G65" s="8">
        <f t="shared" si="4"/>
        <v>0.4378961399999994</v>
      </c>
      <c r="H65" s="3">
        <f t="shared" si="2"/>
        <v>0.1287999752177637</v>
      </c>
      <c r="I65" s="8">
        <f t="shared" si="3"/>
        <v>0.5666961152177631</v>
      </c>
      <c r="J65"/>
      <c r="K65" s="9"/>
      <c r="L65" s="9"/>
      <c r="M65"/>
      <c r="O65"/>
      <c r="P65"/>
      <c r="Q65"/>
      <c r="S65"/>
      <c r="T65"/>
      <c r="U65"/>
      <c r="V65"/>
      <c r="X65"/>
      <c r="Y65"/>
      <c r="Z65"/>
      <c r="AA65"/>
    </row>
    <row r="66" spans="1:27" ht="14.25" customHeight="1">
      <c r="A66" s="4">
        <v>63</v>
      </c>
      <c r="B66" s="6" t="s">
        <v>9</v>
      </c>
      <c r="C66" s="6">
        <v>24841350</v>
      </c>
      <c r="D66" s="7">
        <v>65.3</v>
      </c>
      <c r="E66" s="21">
        <v>25403.4</v>
      </c>
      <c r="F66" s="3">
        <v>26433.5</v>
      </c>
      <c r="G66" s="8">
        <f t="shared" si="4"/>
        <v>0.8856799799999987</v>
      </c>
      <c r="H66" s="3">
        <f t="shared" si="2"/>
        <v>0.2279305794504057</v>
      </c>
      <c r="I66" s="8">
        <f t="shared" si="3"/>
        <v>1.1136105594504044</v>
      </c>
      <c r="J66"/>
      <c r="K66" s="9"/>
      <c r="L66" s="9"/>
      <c r="M66"/>
      <c r="O66"/>
      <c r="P66"/>
      <c r="Q66"/>
      <c r="S66"/>
      <c r="T66"/>
      <c r="U66"/>
      <c r="V66"/>
      <c r="X66"/>
      <c r="Y66"/>
      <c r="Z66"/>
      <c r="AA66"/>
    </row>
    <row r="67" spans="1:27" ht="14.25" customHeight="1">
      <c r="A67" s="4">
        <v>64</v>
      </c>
      <c r="B67" s="6" t="s">
        <v>9</v>
      </c>
      <c r="C67" s="6">
        <v>24841311</v>
      </c>
      <c r="D67" s="7">
        <v>39.7</v>
      </c>
      <c r="E67" s="21">
        <v>5926.7</v>
      </c>
      <c r="F67" s="20">
        <v>5934.6</v>
      </c>
      <c r="G67" s="8">
        <f t="shared" si="4"/>
        <v>0.006792420000000469</v>
      </c>
      <c r="H67" s="3">
        <f t="shared" si="2"/>
        <v>0.1385734150716862</v>
      </c>
      <c r="I67" s="8">
        <f t="shared" si="3"/>
        <v>0.14536583507168666</v>
      </c>
      <c r="J67"/>
      <c r="K67" s="9"/>
      <c r="L67" s="9"/>
      <c r="M67"/>
      <c r="O67"/>
      <c r="P67"/>
      <c r="Q67"/>
      <c r="S67"/>
      <c r="T67"/>
      <c r="U67"/>
      <c r="V67"/>
      <c r="X67"/>
      <c r="Y67"/>
      <c r="Z67"/>
      <c r="AA67"/>
    </row>
    <row r="68" spans="1:27" ht="14.25" customHeight="1">
      <c r="A68" s="4">
        <v>65</v>
      </c>
      <c r="B68" s="6" t="s">
        <v>9</v>
      </c>
      <c r="C68" s="6">
        <v>24841321</v>
      </c>
      <c r="D68" s="7">
        <v>41.5</v>
      </c>
      <c r="E68" s="21">
        <v>19263.2</v>
      </c>
      <c r="F68" s="3">
        <v>20139.2</v>
      </c>
      <c r="G68" s="8">
        <f t="shared" si="4"/>
        <v>0.7531848</v>
      </c>
      <c r="H68" s="3">
        <f aca="true" t="shared" si="5" ref="H68:H81">$H$84*D68</f>
        <v>0.14485634069206488</v>
      </c>
      <c r="I68" s="8">
        <f aca="true" t="shared" si="6" ref="I68:I81">G68+H68</f>
        <v>0.8980411406920649</v>
      </c>
      <c r="J68"/>
      <c r="K68" s="9"/>
      <c r="L68" s="9"/>
      <c r="M68"/>
      <c r="O68"/>
      <c r="P68"/>
      <c r="Q68"/>
      <c r="S68"/>
      <c r="T68"/>
      <c r="U68"/>
      <c r="V68"/>
      <c r="X68"/>
      <c r="Y68"/>
      <c r="Z68"/>
      <c r="AA68"/>
    </row>
    <row r="69" spans="1:27" ht="14.25" customHeight="1">
      <c r="A69" s="4">
        <v>66</v>
      </c>
      <c r="B69" s="6" t="s">
        <v>10</v>
      </c>
      <c r="C69" s="6" t="s">
        <v>28</v>
      </c>
      <c r="D69" s="7">
        <v>42.6</v>
      </c>
      <c r="E69" s="21">
        <v>0</v>
      </c>
      <c r="F69" s="3">
        <v>0</v>
      </c>
      <c r="G69" s="8">
        <f t="shared" si="4"/>
        <v>0</v>
      </c>
      <c r="H69" s="3">
        <f t="shared" si="5"/>
        <v>0.148695906348963</v>
      </c>
      <c r="I69" s="8">
        <f t="shared" si="6"/>
        <v>0.148695906348963</v>
      </c>
      <c r="J69"/>
      <c r="K69" s="9"/>
      <c r="L69" s="9"/>
      <c r="M69"/>
      <c r="O69"/>
      <c r="P69"/>
      <c r="Q69"/>
      <c r="S69"/>
      <c r="T69"/>
      <c r="U69"/>
      <c r="V69"/>
      <c r="X69"/>
      <c r="Y69"/>
      <c r="Z69"/>
      <c r="AA69"/>
    </row>
    <row r="70" spans="1:27" ht="14.25" customHeight="1">
      <c r="A70" s="4">
        <v>67</v>
      </c>
      <c r="B70" s="6" t="s">
        <v>9</v>
      </c>
      <c r="C70" s="6">
        <v>24841309</v>
      </c>
      <c r="D70" s="7">
        <v>36.7</v>
      </c>
      <c r="E70" s="21">
        <v>9072.3</v>
      </c>
      <c r="F70" s="20">
        <v>9072.3</v>
      </c>
      <c r="G70" s="8">
        <f t="shared" si="4"/>
        <v>0</v>
      </c>
      <c r="H70" s="3">
        <f t="shared" si="5"/>
        <v>0.12810187237105497</v>
      </c>
      <c r="I70" s="8">
        <f t="shared" si="6"/>
        <v>0.12810187237105497</v>
      </c>
      <c r="J70"/>
      <c r="K70" s="9"/>
      <c r="L70" s="9"/>
      <c r="M70"/>
      <c r="O70"/>
      <c r="P70"/>
      <c r="Q70"/>
      <c r="S70"/>
      <c r="T70"/>
      <c r="U70"/>
      <c r="V70"/>
      <c r="X70"/>
      <c r="Y70"/>
      <c r="Z70"/>
      <c r="AA70"/>
    </row>
    <row r="71" spans="1:27" ht="14.25" customHeight="1">
      <c r="A71" s="4">
        <v>68</v>
      </c>
      <c r="B71" s="6" t="s">
        <v>9</v>
      </c>
      <c r="C71" s="6">
        <v>24841314</v>
      </c>
      <c r="D71" s="7">
        <v>47.6</v>
      </c>
      <c r="E71" s="21">
        <v>25447.1</v>
      </c>
      <c r="F71" s="3">
        <v>26227.9</v>
      </c>
      <c r="G71" s="8">
        <f t="shared" si="4"/>
        <v>0.6713318400000025</v>
      </c>
      <c r="H71" s="3">
        <f t="shared" si="5"/>
        <v>0.16614847751668166</v>
      </c>
      <c r="I71" s="8">
        <f t="shared" si="6"/>
        <v>0.8374803175166841</v>
      </c>
      <c r="J71"/>
      <c r="K71" s="9"/>
      <c r="L71" s="9"/>
      <c r="M71"/>
      <c r="O71"/>
      <c r="P71"/>
      <c r="Q71"/>
      <c r="S71"/>
      <c r="T71"/>
      <c r="U71"/>
      <c r="V71"/>
      <c r="X71"/>
      <c r="Y71"/>
      <c r="Z71"/>
      <c r="AA71"/>
    </row>
    <row r="72" spans="1:27" ht="14.25" customHeight="1">
      <c r="A72" s="4">
        <v>69</v>
      </c>
      <c r="B72" s="6" t="s">
        <v>10</v>
      </c>
      <c r="C72" s="6" t="s">
        <v>29</v>
      </c>
      <c r="D72" s="7">
        <v>39.4</v>
      </c>
      <c r="E72" s="21">
        <v>0</v>
      </c>
      <c r="F72" s="3">
        <v>0</v>
      </c>
      <c r="G72" s="8">
        <f>(F72-E72)</f>
        <v>0</v>
      </c>
      <c r="H72" s="3">
        <f t="shared" si="5"/>
        <v>0.13752626080162306</v>
      </c>
      <c r="I72" s="8">
        <f t="shared" si="6"/>
        <v>0.13752626080162306</v>
      </c>
      <c r="J72"/>
      <c r="K72" s="9"/>
      <c r="L72" s="9"/>
      <c r="M72"/>
      <c r="O72"/>
      <c r="P72"/>
      <c r="Q72"/>
      <c r="S72"/>
      <c r="T72"/>
      <c r="U72"/>
      <c r="V72"/>
      <c r="X72"/>
      <c r="Y72"/>
      <c r="Z72"/>
      <c r="AA72"/>
    </row>
    <row r="73" spans="1:27" ht="14.25" customHeight="1">
      <c r="A73" s="4">
        <v>70</v>
      </c>
      <c r="B73" s="6" t="s">
        <v>9</v>
      </c>
      <c r="C73" s="6">
        <v>24841317</v>
      </c>
      <c r="D73" s="7">
        <v>41.6</v>
      </c>
      <c r="E73" s="21">
        <v>5406</v>
      </c>
      <c r="F73" s="3">
        <v>5857.2</v>
      </c>
      <c r="G73" s="8">
        <f>(F73-E73)*0.0008598</f>
        <v>0.38794175999999986</v>
      </c>
      <c r="H73" s="3">
        <f t="shared" si="5"/>
        <v>0.14520539211541927</v>
      </c>
      <c r="I73" s="8">
        <f t="shared" si="6"/>
        <v>0.5331471521154192</v>
      </c>
      <c r="J73"/>
      <c r="K73" s="9"/>
      <c r="L73" s="9"/>
      <c r="M73"/>
      <c r="O73"/>
      <c r="P73"/>
      <c r="Q73"/>
      <c r="S73"/>
      <c r="T73"/>
      <c r="U73"/>
      <c r="V73"/>
      <c r="X73"/>
      <c r="Y73"/>
      <c r="Z73"/>
      <c r="AA73"/>
    </row>
    <row r="74" spans="1:27" ht="14.25" customHeight="1">
      <c r="A74" s="4">
        <v>71</v>
      </c>
      <c r="B74" s="6" t="s">
        <v>10</v>
      </c>
      <c r="C74" s="6" t="s">
        <v>30</v>
      </c>
      <c r="D74" s="7">
        <v>42.8</v>
      </c>
      <c r="E74" s="21">
        <v>0</v>
      </c>
      <c r="F74" s="3">
        <v>0</v>
      </c>
      <c r="G74" s="8">
        <f>(F74-E74)</f>
        <v>0</v>
      </c>
      <c r="H74" s="3">
        <f t="shared" si="5"/>
        <v>0.14939400919567172</v>
      </c>
      <c r="I74" s="8">
        <f t="shared" si="6"/>
        <v>0.14939400919567172</v>
      </c>
      <c r="J74"/>
      <c r="K74" s="9"/>
      <c r="L74" s="9"/>
      <c r="M74"/>
      <c r="O74"/>
      <c r="P74"/>
      <c r="Q74"/>
      <c r="S74"/>
      <c r="T74"/>
      <c r="U74"/>
      <c r="V74"/>
      <c r="X74"/>
      <c r="Y74"/>
      <c r="Z74"/>
      <c r="AA74"/>
    </row>
    <row r="75" spans="1:27" ht="14.25" customHeight="1">
      <c r="A75" s="4">
        <v>72</v>
      </c>
      <c r="B75" s="6" t="s">
        <v>9</v>
      </c>
      <c r="C75" s="6">
        <v>24841310</v>
      </c>
      <c r="D75" s="7">
        <v>36.7</v>
      </c>
      <c r="E75" s="21">
        <v>4697</v>
      </c>
      <c r="F75" s="3">
        <v>4928.1</v>
      </c>
      <c r="G75" s="8">
        <f>(F75-E75)*0.0008598</f>
        <v>0.1986997800000003</v>
      </c>
      <c r="H75" s="3">
        <f t="shared" si="5"/>
        <v>0.12810187237105497</v>
      </c>
      <c r="I75" s="8">
        <f t="shared" si="6"/>
        <v>0.3268016523710553</v>
      </c>
      <c r="J75"/>
      <c r="K75" s="9"/>
      <c r="L75" s="9"/>
      <c r="M75"/>
      <c r="O75"/>
      <c r="P75"/>
      <c r="Q75"/>
      <c r="S75"/>
      <c r="T75"/>
      <c r="U75"/>
      <c r="V75"/>
      <c r="X75"/>
      <c r="Y75"/>
      <c r="Z75"/>
      <c r="AA75"/>
    </row>
    <row r="76" spans="1:27" ht="15.75">
      <c r="A76" s="12">
        <v>73</v>
      </c>
      <c r="B76" s="6" t="s">
        <v>9</v>
      </c>
      <c r="C76" s="13">
        <v>24841319</v>
      </c>
      <c r="D76" s="7">
        <v>47.8</v>
      </c>
      <c r="E76" s="22">
        <v>16021.9</v>
      </c>
      <c r="F76" s="4">
        <v>16640.7</v>
      </c>
      <c r="G76" s="8">
        <f>(F76-E76)*0.0008598</f>
        <v>0.532044240000001</v>
      </c>
      <c r="H76" s="3">
        <f t="shared" si="5"/>
        <v>0.1668465803633904</v>
      </c>
      <c r="I76" s="8">
        <f t="shared" si="6"/>
        <v>0.6988908203633913</v>
      </c>
      <c r="J76" s="14"/>
      <c r="K76" s="15"/>
      <c r="L76" s="15"/>
      <c r="M76"/>
      <c r="O76"/>
      <c r="P76"/>
      <c r="Q76"/>
      <c r="S76"/>
      <c r="T76"/>
      <c r="U76"/>
      <c r="V76"/>
      <c r="X76"/>
      <c r="Y76"/>
      <c r="Z76"/>
      <c r="AA76"/>
    </row>
    <row r="77" spans="1:27" ht="14.25" customHeight="1">
      <c r="A77" s="4">
        <v>74</v>
      </c>
      <c r="B77" s="6" t="s">
        <v>10</v>
      </c>
      <c r="C77" s="6" t="s">
        <v>31</v>
      </c>
      <c r="D77" s="7">
        <v>39.7</v>
      </c>
      <c r="E77" s="21">
        <v>0</v>
      </c>
      <c r="F77" s="3">
        <v>0</v>
      </c>
      <c r="G77" s="8">
        <f>(F77-E77)</f>
        <v>0</v>
      </c>
      <c r="H77" s="3">
        <f t="shared" si="5"/>
        <v>0.1385734150716862</v>
      </c>
      <c r="I77" s="8">
        <f t="shared" si="6"/>
        <v>0.1385734150716862</v>
      </c>
      <c r="J77"/>
      <c r="K77" s="9"/>
      <c r="L77" s="9"/>
      <c r="M77"/>
      <c r="O77"/>
      <c r="P77"/>
      <c r="Q77"/>
      <c r="S77"/>
      <c r="T77"/>
      <c r="U77"/>
      <c r="V77"/>
      <c r="X77"/>
      <c r="Y77"/>
      <c r="Z77"/>
      <c r="AA77"/>
    </row>
    <row r="78" spans="1:27" ht="14.25" customHeight="1">
      <c r="A78" s="4">
        <v>75</v>
      </c>
      <c r="B78" s="6" t="s">
        <v>9</v>
      </c>
      <c r="C78" s="6">
        <v>24841318</v>
      </c>
      <c r="D78" s="7">
        <v>41.5</v>
      </c>
      <c r="E78" s="21">
        <v>20967.2</v>
      </c>
      <c r="F78" s="3">
        <v>21864.9</v>
      </c>
      <c r="G78" s="8">
        <f>(F78-E78)*0.0008598</f>
        <v>0.7718424600000006</v>
      </c>
      <c r="H78" s="3">
        <f t="shared" si="5"/>
        <v>0.14485634069206488</v>
      </c>
      <c r="I78" s="8">
        <f t="shared" si="6"/>
        <v>0.9166988006920654</v>
      </c>
      <c r="J78"/>
      <c r="K78" s="9"/>
      <c r="L78" s="9"/>
      <c r="M78"/>
      <c r="O78"/>
      <c r="P78"/>
      <c r="Q78"/>
      <c r="S78"/>
      <c r="T78"/>
      <c r="U78"/>
      <c r="V78"/>
      <c r="X78"/>
      <c r="Y78"/>
      <c r="Z78"/>
      <c r="AA78"/>
    </row>
    <row r="79" spans="1:27" ht="14.25" customHeight="1">
      <c r="A79" s="4">
        <v>76</v>
      </c>
      <c r="B79" s="6" t="s">
        <v>10</v>
      </c>
      <c r="C79" s="6" t="s">
        <v>32</v>
      </c>
      <c r="D79" s="7">
        <v>42.4</v>
      </c>
      <c r="E79" s="21">
        <v>0.2</v>
      </c>
      <c r="F79" s="3">
        <v>0.2</v>
      </c>
      <c r="G79" s="8">
        <f>(F79-E79)</f>
        <v>0</v>
      </c>
      <c r="H79" s="3">
        <f t="shared" si="5"/>
        <v>0.14799780350225425</v>
      </c>
      <c r="I79" s="8">
        <f t="shared" si="6"/>
        <v>0.14799780350225425</v>
      </c>
      <c r="J79"/>
      <c r="K79" s="9"/>
      <c r="L79" s="9"/>
      <c r="M79"/>
      <c r="O79"/>
      <c r="P79"/>
      <c r="Q79"/>
      <c r="S79"/>
      <c r="T79"/>
      <c r="U79"/>
      <c r="V79"/>
      <c r="X79"/>
      <c r="Y79"/>
      <c r="Z79"/>
      <c r="AA79"/>
    </row>
    <row r="80" spans="1:27" s="30" customFormat="1" ht="14.25" customHeight="1">
      <c r="A80" s="24">
        <v>77</v>
      </c>
      <c r="B80" s="23" t="s">
        <v>10</v>
      </c>
      <c r="C80" s="23" t="s">
        <v>49</v>
      </c>
      <c r="D80" s="25">
        <v>36.6</v>
      </c>
      <c r="E80" s="26">
        <v>0</v>
      </c>
      <c r="F80" s="26">
        <v>0.5</v>
      </c>
      <c r="G80" s="27">
        <f>(F80-E80)</f>
        <v>0.5</v>
      </c>
      <c r="H80" s="26">
        <f t="shared" si="5"/>
        <v>0.1277528209477006</v>
      </c>
      <c r="I80" s="27">
        <f t="shared" si="6"/>
        <v>0.6277528209477006</v>
      </c>
      <c r="J80" s="28"/>
      <c r="K80" s="29"/>
      <c r="L80" s="29"/>
      <c r="M80" s="28"/>
      <c r="O80" s="28"/>
      <c r="P80" s="28"/>
      <c r="Q80" s="28"/>
      <c r="S80" s="28"/>
      <c r="T80" s="28"/>
      <c r="U80" s="28"/>
      <c r="V80" s="28"/>
      <c r="X80" s="28"/>
      <c r="Y80" s="28"/>
      <c r="Z80" s="28"/>
      <c r="AA80" s="28"/>
    </row>
    <row r="81" spans="1:27" ht="14.25" customHeight="1">
      <c r="A81" s="4">
        <v>78</v>
      </c>
      <c r="B81" s="6" t="s">
        <v>9</v>
      </c>
      <c r="C81" s="6">
        <v>24841324</v>
      </c>
      <c r="D81" s="7">
        <v>48</v>
      </c>
      <c r="E81" s="21">
        <v>22606.6</v>
      </c>
      <c r="F81" s="3">
        <v>23826.8</v>
      </c>
      <c r="G81" s="8">
        <f>(F81-E81)*0.0008598</f>
        <v>1.0491279600000005</v>
      </c>
      <c r="H81" s="3">
        <f t="shared" si="5"/>
        <v>0.16754468321009913</v>
      </c>
      <c r="I81" s="8">
        <f t="shared" si="6"/>
        <v>1.2166726432100996</v>
      </c>
      <c r="J81"/>
      <c r="K81" s="9"/>
      <c r="L81" s="9"/>
      <c r="M81"/>
      <c r="O81"/>
      <c r="P81"/>
      <c r="Q81"/>
      <c r="S81"/>
      <c r="T81"/>
      <c r="U81"/>
      <c r="V81"/>
      <c r="X81"/>
      <c r="Y81"/>
      <c r="Z81"/>
      <c r="AA81"/>
    </row>
    <row r="82" spans="1:27" ht="15.75">
      <c r="A82" s="2"/>
      <c r="B82" s="2"/>
      <c r="C82" s="2"/>
      <c r="D82" s="2">
        <f>SUM(D4:D81)</f>
        <v>4435.999999999999</v>
      </c>
      <c r="E82" s="2"/>
      <c r="F82" s="2" t="s">
        <v>33</v>
      </c>
      <c r="G82" s="16">
        <f>SUM(G4:G81)</f>
        <v>27.163078860000006</v>
      </c>
      <c r="H82" s="2">
        <f>SUM(H4:H81)</f>
        <v>15.483921139999996</v>
      </c>
      <c r="I82" s="16">
        <f>SUM(I4:I81)</f>
        <v>42.64700000000002</v>
      </c>
      <c r="J82"/>
      <c r="K82"/>
      <c r="L82"/>
      <c r="M82"/>
      <c r="O82"/>
      <c r="P82"/>
      <c r="Q82"/>
      <c r="S82"/>
      <c r="T82"/>
      <c r="U82"/>
      <c r="V82"/>
      <c r="X82"/>
      <c r="Y82"/>
      <c r="Z82"/>
      <c r="AA82"/>
    </row>
    <row r="83" spans="1:27" ht="15.75">
      <c r="A83" s="2"/>
      <c r="B83" s="2"/>
      <c r="C83" s="31" t="s">
        <v>34</v>
      </c>
      <c r="D83" s="31"/>
      <c r="E83" s="31"/>
      <c r="F83" s="31"/>
      <c r="G83" s="2">
        <v>42.647</v>
      </c>
      <c r="H83"/>
      <c r="I83"/>
      <c r="J83"/>
      <c r="K83"/>
      <c r="L83"/>
      <c r="M83"/>
      <c r="O83"/>
      <c r="P83"/>
      <c r="Q83"/>
      <c r="S83"/>
      <c r="T83"/>
      <c r="U83"/>
      <c r="V83"/>
      <c r="X83"/>
      <c r="Y83"/>
      <c r="Z83"/>
      <c r="AA83"/>
    </row>
    <row r="84" spans="1:27" ht="15.75">
      <c r="A84" s="2"/>
      <c r="B84" s="2"/>
      <c r="C84" s="2"/>
      <c r="D84" s="2"/>
      <c r="E84" s="2"/>
      <c r="F84" s="2" t="s">
        <v>35</v>
      </c>
      <c r="G84" s="16">
        <f>G83-G82</f>
        <v>15.483921139999993</v>
      </c>
      <c r="H84" s="17">
        <f>G84/D82</f>
        <v>0.003490514233543732</v>
      </c>
      <c r="I84"/>
      <c r="J84"/>
      <c r="K84"/>
      <c r="L84"/>
      <c r="M84"/>
      <c r="O84"/>
      <c r="P84"/>
      <c r="Q84"/>
      <c r="S84"/>
      <c r="T84"/>
      <c r="U84"/>
      <c r="V84"/>
      <c r="X84"/>
      <c r="Y84"/>
      <c r="Z84"/>
      <c r="AA84"/>
    </row>
    <row r="85" spans="1:27" ht="15.75">
      <c r="A85" s="2"/>
      <c r="B85" s="2"/>
      <c r="C85" s="2"/>
      <c r="D85" s="2"/>
      <c r="E85" s="2"/>
      <c r="F85" s="2"/>
      <c r="G85" s="2"/>
      <c r="H85"/>
      <c r="I85"/>
      <c r="J85"/>
      <c r="K85"/>
      <c r="L85"/>
      <c r="M85"/>
      <c r="O85"/>
      <c r="P85"/>
      <c r="Q85"/>
      <c r="S85"/>
      <c r="T85"/>
      <c r="U85"/>
      <c r="V85"/>
      <c r="X85"/>
      <c r="Y85"/>
      <c r="Z85"/>
      <c r="AA85"/>
    </row>
    <row r="86" spans="1:27" ht="15">
      <c r="A86"/>
      <c r="B86"/>
      <c r="C86"/>
      <c r="D86"/>
      <c r="E86"/>
      <c r="F86"/>
      <c r="G86"/>
      <c r="H86"/>
      <c r="I86"/>
      <c r="J86"/>
      <c r="K86"/>
      <c r="L86"/>
      <c r="M86"/>
      <c r="O86"/>
      <c r="P86"/>
      <c r="Q86"/>
      <c r="S86"/>
      <c r="T86"/>
      <c r="U86"/>
      <c r="V86"/>
      <c r="X86"/>
      <c r="Y86"/>
      <c r="Z86"/>
      <c r="AA86"/>
    </row>
    <row r="87" spans="1:27" ht="15">
      <c r="A87"/>
      <c r="B87"/>
      <c r="C87"/>
      <c r="D87"/>
      <c r="E87"/>
      <c r="F87"/>
      <c r="G87"/>
      <c r="H87"/>
      <c r="I87"/>
      <c r="J87"/>
      <c r="K87"/>
      <c r="L87"/>
      <c r="M87"/>
      <c r="O87"/>
      <c r="P87"/>
      <c r="Q87"/>
      <c r="S87"/>
      <c r="T87"/>
      <c r="U87"/>
      <c r="V87"/>
      <c r="X87"/>
      <c r="Y87"/>
      <c r="Z87"/>
      <c r="AA87"/>
    </row>
    <row r="88" spans="1:27" ht="15">
      <c r="A88"/>
      <c r="B88"/>
      <c r="C88"/>
      <c r="D88"/>
      <c r="E88"/>
      <c r="F88"/>
      <c r="G88"/>
      <c r="H88"/>
      <c r="I88"/>
      <c r="J88"/>
      <c r="K88"/>
      <c r="L88"/>
      <c r="M88"/>
      <c r="O88"/>
      <c r="P88"/>
      <c r="Q88"/>
      <c r="S88"/>
      <c r="T88"/>
      <c r="U88"/>
      <c r="V88"/>
      <c r="X88"/>
      <c r="Y88"/>
      <c r="Z88"/>
      <c r="AA88"/>
    </row>
    <row r="89" spans="1:27" ht="15">
      <c r="A89"/>
      <c r="B89"/>
      <c r="C89"/>
      <c r="D89"/>
      <c r="E89"/>
      <c r="F89"/>
      <c r="G89"/>
      <c r="H89"/>
      <c r="I89"/>
      <c r="J89"/>
      <c r="K89"/>
      <c r="L89"/>
      <c r="M89"/>
      <c r="O89"/>
      <c r="P89"/>
      <c r="Q89"/>
      <c r="S89"/>
      <c r="T89"/>
      <c r="U89"/>
      <c r="V89"/>
      <c r="X89"/>
      <c r="Y89"/>
      <c r="Z89"/>
      <c r="AA89"/>
    </row>
    <row r="90" spans="1:27" ht="15">
      <c r="A90"/>
      <c r="B90"/>
      <c r="C90"/>
      <c r="D90"/>
      <c r="E90"/>
      <c r="F90"/>
      <c r="G90"/>
      <c r="H90"/>
      <c r="I90"/>
      <c r="J90"/>
      <c r="K90"/>
      <c r="L90"/>
      <c r="M90"/>
      <c r="O90"/>
      <c r="P90"/>
      <c r="Q90"/>
      <c r="S90"/>
      <c r="T90"/>
      <c r="U90"/>
      <c r="V90"/>
      <c r="X90"/>
      <c r="Y90"/>
      <c r="Z90"/>
      <c r="AA90"/>
    </row>
    <row r="91" spans="1:27" ht="15">
      <c r="A91"/>
      <c r="B91"/>
      <c r="C91"/>
      <c r="D91"/>
      <c r="E91"/>
      <c r="F91"/>
      <c r="G91"/>
      <c r="H91"/>
      <c r="I91"/>
      <c r="J91"/>
      <c r="K91"/>
      <c r="L91"/>
      <c r="M91"/>
      <c r="O91"/>
      <c r="P91"/>
      <c r="Q91"/>
      <c r="S91"/>
      <c r="T91"/>
      <c r="U91"/>
      <c r="V91"/>
      <c r="X91"/>
      <c r="Y91"/>
      <c r="Z91"/>
      <c r="AA91"/>
    </row>
    <row r="92" spans="1:27" ht="15">
      <c r="A92"/>
      <c r="B92"/>
      <c r="C92"/>
      <c r="D92"/>
      <c r="E92"/>
      <c r="F92"/>
      <c r="G92"/>
      <c r="H92"/>
      <c r="I92"/>
      <c r="J92"/>
      <c r="K92"/>
      <c r="L92"/>
      <c r="M92"/>
      <c r="O92"/>
      <c r="P92"/>
      <c r="Q92"/>
      <c r="S92"/>
      <c r="T92"/>
      <c r="U92"/>
      <c r="V92"/>
      <c r="X92"/>
      <c r="Y92"/>
      <c r="Z92"/>
      <c r="AA92"/>
    </row>
  </sheetData>
  <sheetProtection/>
  <mergeCells count="10">
    <mergeCell ref="C83:F83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/>
  <pageMargins left="0.708333333333333" right="0.708333333333333" top="0.747916666666667" bottom="0.354166666666667" header="0.511805555555555" footer="0.511805555555555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G4" sqref="G4:G81"/>
    </sheetView>
  </sheetViews>
  <sheetFormatPr defaultColWidth="8.57421875" defaultRowHeight="15"/>
  <cols>
    <col min="1" max="3" width="8.57421875" style="0" customWidth="1"/>
    <col min="4" max="4" width="9.140625" style="0" customWidth="1"/>
    <col min="5" max="6" width="8.57421875" style="0" customWidth="1"/>
    <col min="7" max="7" width="9.140625" style="0" customWidth="1"/>
  </cols>
  <sheetData>
    <row r="1" spans="1:7" ht="15">
      <c r="A1" s="35" t="s">
        <v>36</v>
      </c>
      <c r="B1" s="35"/>
      <c r="C1" s="35"/>
      <c r="D1" s="35"/>
      <c r="E1" s="35"/>
      <c r="F1" s="35"/>
      <c r="G1" s="35"/>
    </row>
    <row r="2" ht="15">
      <c r="A2" t="s">
        <v>37</v>
      </c>
    </row>
    <row r="3" spans="1:7" ht="15">
      <c r="A3" t="s">
        <v>38</v>
      </c>
      <c r="B3" t="s">
        <v>39</v>
      </c>
      <c r="C3" t="s">
        <v>40</v>
      </c>
      <c r="D3" t="s">
        <v>48</v>
      </c>
      <c r="E3" t="s">
        <v>41</v>
      </c>
      <c r="F3" t="s">
        <v>42</v>
      </c>
      <c r="G3" t="s">
        <v>43</v>
      </c>
    </row>
    <row r="4" spans="1:7" ht="15">
      <c r="A4">
        <v>5951</v>
      </c>
      <c r="B4">
        <v>10</v>
      </c>
      <c r="C4">
        <v>11</v>
      </c>
      <c r="D4">
        <v>75.6</v>
      </c>
      <c r="E4">
        <v>2</v>
      </c>
      <c r="F4">
        <v>2019</v>
      </c>
      <c r="G4" s="18">
        <v>1.3553129960559043</v>
      </c>
    </row>
    <row r="5" spans="1:7" ht="15">
      <c r="A5">
        <v>5951</v>
      </c>
      <c r="B5">
        <v>10</v>
      </c>
      <c r="C5">
        <v>21</v>
      </c>
      <c r="D5">
        <v>80.3</v>
      </c>
      <c r="E5">
        <v>2</v>
      </c>
      <c r="F5">
        <v>2019</v>
      </c>
      <c r="G5" s="18">
        <v>0.35552079295356165</v>
      </c>
    </row>
    <row r="6" spans="1:7" ht="15">
      <c r="A6">
        <v>5951</v>
      </c>
      <c r="B6">
        <v>10</v>
      </c>
      <c r="C6">
        <v>31</v>
      </c>
      <c r="D6">
        <v>75.6</v>
      </c>
      <c r="E6">
        <v>2</v>
      </c>
      <c r="F6">
        <v>2019</v>
      </c>
      <c r="G6" s="18">
        <v>0.9629002760559062</v>
      </c>
    </row>
    <row r="7" spans="1:7" ht="15">
      <c r="A7">
        <v>5951</v>
      </c>
      <c r="B7">
        <v>10</v>
      </c>
      <c r="C7">
        <v>41</v>
      </c>
      <c r="D7">
        <v>142.3</v>
      </c>
      <c r="E7">
        <v>2</v>
      </c>
      <c r="F7">
        <v>2019</v>
      </c>
      <c r="G7" s="18">
        <v>0.5967001754332732</v>
      </c>
    </row>
    <row r="8" spans="1:7" ht="15">
      <c r="A8">
        <v>5951</v>
      </c>
      <c r="B8">
        <v>10</v>
      </c>
      <c r="C8">
        <v>51</v>
      </c>
      <c r="D8">
        <v>78.9</v>
      </c>
      <c r="E8">
        <v>2</v>
      </c>
      <c r="F8">
        <v>2019</v>
      </c>
      <c r="G8" s="18">
        <v>0.5529450130265998</v>
      </c>
    </row>
    <row r="9" spans="1:7" ht="15">
      <c r="A9">
        <v>5951</v>
      </c>
      <c r="B9">
        <v>10</v>
      </c>
      <c r="C9">
        <v>61</v>
      </c>
      <c r="D9">
        <v>146.7</v>
      </c>
      <c r="E9">
        <v>2</v>
      </c>
      <c r="F9">
        <v>2019</v>
      </c>
      <c r="G9" s="18">
        <v>0.6120584380608655</v>
      </c>
    </row>
    <row r="10" spans="1:7" ht="15">
      <c r="A10">
        <v>5951</v>
      </c>
      <c r="B10">
        <v>10</v>
      </c>
      <c r="C10">
        <v>71</v>
      </c>
      <c r="D10">
        <v>79.3</v>
      </c>
      <c r="E10">
        <v>2</v>
      </c>
      <c r="F10">
        <v>2019</v>
      </c>
      <c r="G10" s="18">
        <v>0.27679777872001793</v>
      </c>
    </row>
    <row r="11" spans="1:7" ht="15">
      <c r="A11">
        <v>5951</v>
      </c>
      <c r="B11">
        <v>10</v>
      </c>
      <c r="C11">
        <v>81</v>
      </c>
      <c r="D11">
        <v>146.5</v>
      </c>
      <c r="E11">
        <v>2</v>
      </c>
      <c r="F11">
        <v>2019</v>
      </c>
      <c r="G11" s="18">
        <v>1.0784844152141555</v>
      </c>
    </row>
    <row r="12" spans="1:7" ht="15">
      <c r="A12">
        <v>5951</v>
      </c>
      <c r="B12">
        <v>10</v>
      </c>
      <c r="C12">
        <v>91</v>
      </c>
      <c r="D12">
        <v>78.3</v>
      </c>
      <c r="E12">
        <v>2</v>
      </c>
      <c r="F12">
        <v>2019</v>
      </c>
      <c r="G12" s="18">
        <v>0.27330726448647424</v>
      </c>
    </row>
    <row r="13" spans="1:7" ht="15">
      <c r="A13">
        <v>5951</v>
      </c>
      <c r="B13">
        <v>10</v>
      </c>
      <c r="C13">
        <v>101</v>
      </c>
      <c r="D13">
        <v>146.3</v>
      </c>
      <c r="E13">
        <v>2</v>
      </c>
      <c r="F13">
        <v>2019</v>
      </c>
      <c r="G13" s="18">
        <v>0.510662232367448</v>
      </c>
    </row>
    <row r="14" spans="1:7" ht="15">
      <c r="A14">
        <v>5951</v>
      </c>
      <c r="B14">
        <v>10</v>
      </c>
      <c r="C14">
        <v>111</v>
      </c>
      <c r="D14">
        <v>79</v>
      </c>
      <c r="E14">
        <v>2</v>
      </c>
      <c r="F14">
        <v>2019</v>
      </c>
      <c r="G14" s="18">
        <v>1.3896215244499548</v>
      </c>
    </row>
    <row r="15" spans="1:7" ht="15">
      <c r="A15">
        <v>5951</v>
      </c>
      <c r="B15">
        <v>10</v>
      </c>
      <c r="C15">
        <v>121</v>
      </c>
      <c r="D15">
        <v>145.4</v>
      </c>
      <c r="E15">
        <v>2</v>
      </c>
      <c r="F15">
        <v>2019</v>
      </c>
      <c r="G15" s="18">
        <v>0.5075207695572587</v>
      </c>
    </row>
    <row r="16" spans="1:7" ht="15">
      <c r="A16">
        <v>5951</v>
      </c>
      <c r="B16">
        <v>10</v>
      </c>
      <c r="C16">
        <v>131</v>
      </c>
      <c r="D16">
        <v>78.8</v>
      </c>
      <c r="E16">
        <v>2</v>
      </c>
      <c r="F16">
        <v>2019</v>
      </c>
      <c r="G16" s="18">
        <v>1.057470521603246</v>
      </c>
    </row>
    <row r="17" spans="1:7" ht="15">
      <c r="A17">
        <v>5951</v>
      </c>
      <c r="B17">
        <v>10</v>
      </c>
      <c r="C17">
        <v>141</v>
      </c>
      <c r="D17">
        <v>145.5</v>
      </c>
      <c r="E17">
        <v>2</v>
      </c>
      <c r="F17">
        <v>2019</v>
      </c>
      <c r="G17" s="18">
        <v>0.5078698209806131</v>
      </c>
    </row>
    <row r="18" spans="1:7" ht="15">
      <c r="A18">
        <v>5951</v>
      </c>
      <c r="B18">
        <v>10</v>
      </c>
      <c r="C18">
        <v>151</v>
      </c>
      <c r="D18">
        <v>59.7</v>
      </c>
      <c r="E18">
        <v>2</v>
      </c>
      <c r="F18">
        <v>2019</v>
      </c>
      <c r="G18" s="18">
        <v>1.5010929997425608</v>
      </c>
    </row>
    <row r="19" spans="1:7" ht="15">
      <c r="A19">
        <v>5951</v>
      </c>
      <c r="B19">
        <v>10</v>
      </c>
      <c r="C19">
        <v>161</v>
      </c>
      <c r="D19">
        <v>58.9</v>
      </c>
      <c r="E19">
        <v>2</v>
      </c>
      <c r="F19">
        <v>2019</v>
      </c>
      <c r="G19" s="18">
        <v>0.8952368683557261</v>
      </c>
    </row>
    <row r="20" spans="1:7" ht="15">
      <c r="A20">
        <v>5951</v>
      </c>
      <c r="B20">
        <v>10</v>
      </c>
      <c r="C20">
        <v>171</v>
      </c>
      <c r="D20">
        <v>41</v>
      </c>
      <c r="E20">
        <v>2</v>
      </c>
      <c r="F20">
        <v>2019</v>
      </c>
      <c r="G20" s="18">
        <v>0.5431110835752929</v>
      </c>
    </row>
    <row r="21" spans="1:7" ht="15">
      <c r="A21">
        <v>5951</v>
      </c>
      <c r="B21">
        <v>10</v>
      </c>
      <c r="C21">
        <v>181</v>
      </c>
      <c r="D21">
        <v>57</v>
      </c>
      <c r="E21">
        <v>2</v>
      </c>
      <c r="F21">
        <v>2019</v>
      </c>
      <c r="G21" s="18">
        <v>0.40617111131199274</v>
      </c>
    </row>
    <row r="22" spans="1:7" ht="15">
      <c r="A22">
        <v>5951</v>
      </c>
      <c r="B22">
        <v>10</v>
      </c>
      <c r="C22">
        <v>191</v>
      </c>
      <c r="D22">
        <v>36.6</v>
      </c>
      <c r="E22">
        <v>2</v>
      </c>
      <c r="F22">
        <v>2019</v>
      </c>
      <c r="G22" s="18">
        <v>0.6277528209477006</v>
      </c>
    </row>
    <row r="23" spans="1:7" ht="15">
      <c r="A23">
        <v>5951</v>
      </c>
      <c r="B23">
        <v>10</v>
      </c>
      <c r="C23">
        <v>201</v>
      </c>
      <c r="D23">
        <v>58.5</v>
      </c>
      <c r="E23">
        <v>2</v>
      </c>
      <c r="F23">
        <v>2019</v>
      </c>
      <c r="G23" s="18">
        <v>1.1584871026623096</v>
      </c>
    </row>
    <row r="24" spans="1:7" ht="15">
      <c r="A24">
        <v>5951</v>
      </c>
      <c r="B24">
        <v>10</v>
      </c>
      <c r="C24">
        <v>211</v>
      </c>
      <c r="D24">
        <v>40.8</v>
      </c>
      <c r="E24">
        <v>2</v>
      </c>
      <c r="F24">
        <v>2019</v>
      </c>
      <c r="G24" s="18">
        <v>0.14241298072858427</v>
      </c>
    </row>
    <row r="25" spans="1:7" ht="15">
      <c r="A25">
        <v>5951</v>
      </c>
      <c r="B25">
        <v>10</v>
      </c>
      <c r="C25">
        <v>221</v>
      </c>
      <c r="D25">
        <v>57.5</v>
      </c>
      <c r="E25">
        <v>2</v>
      </c>
      <c r="F25">
        <v>2019</v>
      </c>
      <c r="G25" s="18">
        <v>0.2007045684287646</v>
      </c>
    </row>
    <row r="26" spans="1:7" ht="15">
      <c r="A26">
        <v>5951</v>
      </c>
      <c r="B26">
        <v>10</v>
      </c>
      <c r="C26">
        <v>231</v>
      </c>
      <c r="D26">
        <v>36.6</v>
      </c>
      <c r="E26">
        <v>2</v>
      </c>
      <c r="F26">
        <v>2019</v>
      </c>
      <c r="G26" s="18">
        <v>0.6767528209477006</v>
      </c>
    </row>
    <row r="27" spans="1:7" ht="15">
      <c r="A27">
        <v>5951</v>
      </c>
      <c r="B27">
        <v>10</v>
      </c>
      <c r="C27">
        <v>241</v>
      </c>
      <c r="D27">
        <v>60.4</v>
      </c>
      <c r="E27">
        <v>2</v>
      </c>
      <c r="F27">
        <v>2019</v>
      </c>
      <c r="G27" s="18">
        <v>0.21082705970604143</v>
      </c>
    </row>
    <row r="28" spans="1:7" ht="15">
      <c r="A28">
        <v>5951</v>
      </c>
      <c r="B28">
        <v>10</v>
      </c>
      <c r="C28">
        <v>251</v>
      </c>
      <c r="D28">
        <v>42.4</v>
      </c>
      <c r="E28">
        <v>2</v>
      </c>
      <c r="F28">
        <v>2019</v>
      </c>
      <c r="G28" s="18">
        <v>0.8391910235022539</v>
      </c>
    </row>
    <row r="29" spans="1:7" ht="15">
      <c r="A29">
        <v>5951</v>
      </c>
      <c r="B29">
        <v>10</v>
      </c>
      <c r="C29">
        <v>261</v>
      </c>
      <c r="D29">
        <v>58.2</v>
      </c>
      <c r="E29">
        <v>2</v>
      </c>
      <c r="F29">
        <v>2019</v>
      </c>
      <c r="G29" s="18">
        <v>0.2826794283922452</v>
      </c>
    </row>
    <row r="30" spans="1:7" ht="15">
      <c r="A30">
        <v>5951</v>
      </c>
      <c r="B30">
        <v>10</v>
      </c>
      <c r="C30">
        <v>271</v>
      </c>
      <c r="D30">
        <v>38</v>
      </c>
      <c r="E30">
        <v>2</v>
      </c>
      <c r="F30">
        <v>2019</v>
      </c>
      <c r="G30" s="18">
        <v>0.3688266008746609</v>
      </c>
    </row>
    <row r="31" spans="1:16" ht="15">
      <c r="A31">
        <v>5951</v>
      </c>
      <c r="B31">
        <v>10</v>
      </c>
      <c r="C31">
        <v>281</v>
      </c>
      <c r="D31">
        <v>60.2</v>
      </c>
      <c r="E31">
        <v>2</v>
      </c>
      <c r="F31">
        <v>2019</v>
      </c>
      <c r="G31" s="18">
        <v>1.0693270968593351</v>
      </c>
      <c r="O31" t="s">
        <v>44</v>
      </c>
      <c r="P31" t="s">
        <v>44</v>
      </c>
    </row>
    <row r="32" spans="1:7" ht="15">
      <c r="A32">
        <v>5951</v>
      </c>
      <c r="B32">
        <v>10</v>
      </c>
      <c r="C32">
        <v>291</v>
      </c>
      <c r="D32">
        <v>42.6</v>
      </c>
      <c r="E32">
        <v>2</v>
      </c>
      <c r="F32">
        <v>2019</v>
      </c>
      <c r="G32" s="18">
        <v>0.848695906348963</v>
      </c>
    </row>
    <row r="33" spans="1:7" ht="15">
      <c r="A33">
        <v>5951</v>
      </c>
      <c r="B33">
        <v>10</v>
      </c>
      <c r="C33">
        <v>301</v>
      </c>
      <c r="D33">
        <v>58.2</v>
      </c>
      <c r="E33">
        <v>2</v>
      </c>
      <c r="F33">
        <v>2019</v>
      </c>
      <c r="G33" s="18">
        <v>0.6647745483922434</v>
      </c>
    </row>
    <row r="34" spans="1:7" ht="15">
      <c r="A34">
        <v>5951</v>
      </c>
      <c r="B34">
        <v>10</v>
      </c>
      <c r="C34">
        <v>311</v>
      </c>
      <c r="D34">
        <v>38.2</v>
      </c>
      <c r="E34">
        <v>2</v>
      </c>
      <c r="F34">
        <v>2019</v>
      </c>
      <c r="G34" s="18">
        <v>0.22972122372137088</v>
      </c>
    </row>
    <row r="35" spans="1:7" ht="15">
      <c r="A35">
        <v>5951</v>
      </c>
      <c r="B35">
        <v>10</v>
      </c>
      <c r="C35">
        <v>321</v>
      </c>
      <c r="D35">
        <v>59.9</v>
      </c>
      <c r="E35">
        <v>2</v>
      </c>
      <c r="F35">
        <v>2019</v>
      </c>
      <c r="G35" s="18">
        <v>0.5905750625892702</v>
      </c>
    </row>
    <row r="36" spans="1:7" ht="15">
      <c r="A36">
        <v>5951</v>
      </c>
      <c r="B36">
        <v>10</v>
      </c>
      <c r="C36">
        <v>331</v>
      </c>
      <c r="D36">
        <v>42.3</v>
      </c>
      <c r="E36">
        <v>2</v>
      </c>
      <c r="F36">
        <v>2019</v>
      </c>
      <c r="G36" s="18">
        <v>0.14764875207889985</v>
      </c>
    </row>
    <row r="37" spans="1:7" ht="15">
      <c r="A37">
        <v>5951</v>
      </c>
      <c r="B37">
        <v>10</v>
      </c>
      <c r="C37">
        <v>341</v>
      </c>
      <c r="D37">
        <v>58.1</v>
      </c>
      <c r="E37">
        <v>2</v>
      </c>
      <c r="F37">
        <v>2019</v>
      </c>
      <c r="G37" s="18">
        <v>0.20279887696889085</v>
      </c>
    </row>
    <row r="38" spans="1:7" ht="15">
      <c r="A38">
        <v>5951</v>
      </c>
      <c r="B38">
        <v>10</v>
      </c>
      <c r="C38">
        <v>351</v>
      </c>
      <c r="D38">
        <v>38.2</v>
      </c>
      <c r="E38">
        <v>2</v>
      </c>
      <c r="F38">
        <v>2019</v>
      </c>
      <c r="G38" s="18">
        <v>0.8333376437213706</v>
      </c>
    </row>
    <row r="39" spans="1:7" ht="15">
      <c r="A39">
        <v>5951</v>
      </c>
      <c r="B39">
        <v>10</v>
      </c>
      <c r="C39">
        <v>361</v>
      </c>
      <c r="D39">
        <v>60.7</v>
      </c>
      <c r="E39">
        <v>2</v>
      </c>
      <c r="F39">
        <v>2019</v>
      </c>
      <c r="G39" s="18">
        <v>0.21187421397610456</v>
      </c>
    </row>
    <row r="40" spans="1:7" ht="15">
      <c r="A40">
        <v>5951</v>
      </c>
      <c r="B40">
        <v>10</v>
      </c>
      <c r="C40">
        <v>371</v>
      </c>
      <c r="D40">
        <v>42.6</v>
      </c>
      <c r="E40">
        <v>2</v>
      </c>
      <c r="F40">
        <v>2019</v>
      </c>
      <c r="G40" s="18">
        <v>0.148695906348963</v>
      </c>
    </row>
    <row r="41" spans="1:7" ht="15">
      <c r="A41">
        <v>5951</v>
      </c>
      <c r="B41">
        <v>10</v>
      </c>
      <c r="C41">
        <v>381</v>
      </c>
      <c r="D41">
        <v>58</v>
      </c>
      <c r="E41">
        <v>2</v>
      </c>
      <c r="F41">
        <v>2019</v>
      </c>
      <c r="G41" s="18">
        <v>0.3732061055455368</v>
      </c>
    </row>
    <row r="42" spans="1:7" ht="15">
      <c r="A42">
        <v>5951</v>
      </c>
      <c r="B42">
        <v>10</v>
      </c>
      <c r="C42">
        <v>391</v>
      </c>
      <c r="D42">
        <v>37.7</v>
      </c>
      <c r="E42">
        <v>2</v>
      </c>
      <c r="F42">
        <v>2019</v>
      </c>
      <c r="G42" s="18">
        <v>0.19332602660459808</v>
      </c>
    </row>
    <row r="43" spans="1:7" ht="15">
      <c r="A43">
        <v>5951</v>
      </c>
      <c r="B43">
        <v>10</v>
      </c>
      <c r="C43">
        <v>401</v>
      </c>
      <c r="D43">
        <v>60.6</v>
      </c>
      <c r="E43">
        <v>2</v>
      </c>
      <c r="F43">
        <v>2019</v>
      </c>
      <c r="G43" s="18">
        <v>1.2585896025527525</v>
      </c>
    </row>
    <row r="44" spans="1:7" ht="15">
      <c r="A44">
        <v>5951</v>
      </c>
      <c r="B44">
        <v>10</v>
      </c>
      <c r="C44">
        <v>411</v>
      </c>
      <c r="D44">
        <v>42.6</v>
      </c>
      <c r="E44">
        <v>2</v>
      </c>
      <c r="F44">
        <v>2019</v>
      </c>
      <c r="G44" s="18">
        <v>0.148695906348963</v>
      </c>
    </row>
    <row r="45" spans="1:7" ht="15">
      <c r="A45">
        <v>5951</v>
      </c>
      <c r="B45">
        <v>10</v>
      </c>
      <c r="C45">
        <v>421</v>
      </c>
      <c r="D45">
        <v>57</v>
      </c>
      <c r="E45">
        <v>2</v>
      </c>
      <c r="F45">
        <v>2019</v>
      </c>
      <c r="G45" s="18">
        <v>0.7281662113119928</v>
      </c>
    </row>
    <row r="46" spans="1:7" ht="15">
      <c r="A46">
        <v>5951</v>
      </c>
      <c r="B46">
        <v>10</v>
      </c>
      <c r="C46">
        <v>431</v>
      </c>
      <c r="D46">
        <v>38.1</v>
      </c>
      <c r="E46">
        <v>2</v>
      </c>
      <c r="F46">
        <v>2019</v>
      </c>
      <c r="G46" s="18">
        <v>0.1329885922980162</v>
      </c>
    </row>
    <row r="47" spans="1:7" ht="15">
      <c r="A47">
        <v>5951</v>
      </c>
      <c r="B47">
        <v>10</v>
      </c>
      <c r="C47">
        <v>441</v>
      </c>
      <c r="D47">
        <v>37.9</v>
      </c>
      <c r="E47">
        <v>2</v>
      </c>
      <c r="F47">
        <v>2019</v>
      </c>
      <c r="G47" s="18">
        <v>0.23229048945130742</v>
      </c>
    </row>
    <row r="48" spans="1:7" ht="15">
      <c r="A48">
        <v>5951</v>
      </c>
      <c r="B48">
        <v>10</v>
      </c>
      <c r="C48">
        <v>451</v>
      </c>
      <c r="D48">
        <v>41</v>
      </c>
      <c r="E48">
        <v>2</v>
      </c>
      <c r="F48">
        <v>2019</v>
      </c>
      <c r="G48" s="18">
        <v>0.6027601635752917</v>
      </c>
    </row>
    <row r="49" spans="1:7" ht="15">
      <c r="A49">
        <v>5951</v>
      </c>
      <c r="B49">
        <v>10</v>
      </c>
      <c r="C49">
        <v>461</v>
      </c>
      <c r="D49">
        <v>40.8</v>
      </c>
      <c r="E49">
        <v>2</v>
      </c>
      <c r="F49">
        <v>2019</v>
      </c>
      <c r="G49" s="18">
        <v>0.14241298072858427</v>
      </c>
    </row>
    <row r="50" spans="1:7" ht="15">
      <c r="A50">
        <v>5951</v>
      </c>
      <c r="B50">
        <v>10</v>
      </c>
      <c r="C50">
        <v>471</v>
      </c>
      <c r="D50">
        <v>36.3</v>
      </c>
      <c r="E50">
        <v>2</v>
      </c>
      <c r="F50">
        <v>2019</v>
      </c>
      <c r="G50" s="18">
        <v>0.32670566667763745</v>
      </c>
    </row>
    <row r="51" spans="1:7" ht="15">
      <c r="A51">
        <v>5951</v>
      </c>
      <c r="B51">
        <v>10</v>
      </c>
      <c r="C51">
        <v>481</v>
      </c>
      <c r="D51">
        <v>45.6</v>
      </c>
      <c r="E51">
        <v>2</v>
      </c>
      <c r="F51">
        <v>2019</v>
      </c>
      <c r="G51" s="18">
        <v>0.23887090904959327</v>
      </c>
    </row>
    <row r="52" spans="1:7" ht="15">
      <c r="A52">
        <v>5951</v>
      </c>
      <c r="B52">
        <v>10</v>
      </c>
      <c r="C52">
        <v>491</v>
      </c>
      <c r="D52">
        <v>38</v>
      </c>
      <c r="E52">
        <v>2</v>
      </c>
      <c r="F52">
        <v>2019</v>
      </c>
      <c r="G52" s="18">
        <v>0.4030466408746618</v>
      </c>
    </row>
    <row r="53" spans="1:7" ht="15">
      <c r="A53">
        <v>5951</v>
      </c>
      <c r="B53">
        <v>10</v>
      </c>
      <c r="C53">
        <v>501</v>
      </c>
      <c r="D53">
        <v>40.9</v>
      </c>
      <c r="E53">
        <v>2</v>
      </c>
      <c r="F53">
        <v>2019</v>
      </c>
      <c r="G53" s="18">
        <v>0.33509929215193845</v>
      </c>
    </row>
    <row r="54" spans="1:7" ht="15">
      <c r="A54">
        <v>5951</v>
      </c>
      <c r="B54">
        <v>10</v>
      </c>
      <c r="C54">
        <v>511</v>
      </c>
      <c r="D54">
        <v>40.8</v>
      </c>
      <c r="E54">
        <v>2</v>
      </c>
      <c r="F54">
        <v>2019</v>
      </c>
      <c r="G54" s="18">
        <v>1.090514440728585</v>
      </c>
    </row>
    <row r="55" spans="1:7" ht="15">
      <c r="A55">
        <v>5951</v>
      </c>
      <c r="B55">
        <v>10</v>
      </c>
      <c r="C55">
        <v>521</v>
      </c>
      <c r="D55">
        <v>36.3</v>
      </c>
      <c r="E55">
        <v>2</v>
      </c>
      <c r="F55">
        <v>2019</v>
      </c>
      <c r="G55" s="18">
        <v>0.12670566667763747</v>
      </c>
    </row>
    <row r="56" spans="1:7" ht="15">
      <c r="A56">
        <v>5951</v>
      </c>
      <c r="B56">
        <v>10</v>
      </c>
      <c r="C56">
        <v>531</v>
      </c>
      <c r="D56">
        <v>62.8</v>
      </c>
      <c r="E56">
        <v>2</v>
      </c>
      <c r="F56">
        <v>2019</v>
      </c>
      <c r="G56" s="18">
        <v>1.3394377138665476</v>
      </c>
    </row>
    <row r="57" spans="1:7" ht="15">
      <c r="A57">
        <v>5951</v>
      </c>
      <c r="B57">
        <v>10</v>
      </c>
      <c r="C57">
        <v>541</v>
      </c>
      <c r="D57">
        <v>39.6</v>
      </c>
      <c r="E57">
        <v>2</v>
      </c>
      <c r="F57">
        <v>2019</v>
      </c>
      <c r="G57" s="18">
        <v>0.20339720364833117</v>
      </c>
    </row>
    <row r="58" spans="1:7" ht="15">
      <c r="A58">
        <v>5951</v>
      </c>
      <c r="B58">
        <v>10</v>
      </c>
      <c r="C58">
        <v>551</v>
      </c>
      <c r="D58">
        <v>41.6</v>
      </c>
      <c r="E58">
        <v>2</v>
      </c>
      <c r="F58">
        <v>2019</v>
      </c>
      <c r="G58" s="18">
        <v>1.0242649121154206</v>
      </c>
    </row>
    <row r="59" spans="1:7" ht="15">
      <c r="A59">
        <v>5951</v>
      </c>
      <c r="B59">
        <v>10</v>
      </c>
      <c r="C59">
        <v>561</v>
      </c>
      <c r="D59">
        <v>42.7</v>
      </c>
      <c r="E59">
        <v>2</v>
      </c>
      <c r="F59">
        <v>2019</v>
      </c>
      <c r="G59" s="18">
        <v>0.7990537577723174</v>
      </c>
    </row>
    <row r="60" spans="1:7" ht="15">
      <c r="A60">
        <v>5951</v>
      </c>
      <c r="B60">
        <v>10</v>
      </c>
      <c r="C60">
        <v>571</v>
      </c>
      <c r="D60">
        <v>36.7</v>
      </c>
      <c r="E60">
        <v>2</v>
      </c>
      <c r="F60">
        <v>2019</v>
      </c>
      <c r="G60" s="18">
        <v>0.12810187237105497</v>
      </c>
    </row>
    <row r="61" spans="1:7" ht="15">
      <c r="A61">
        <v>5951</v>
      </c>
      <c r="B61">
        <v>10</v>
      </c>
      <c r="C61">
        <v>581</v>
      </c>
      <c r="D61">
        <v>65.4</v>
      </c>
      <c r="E61">
        <v>2</v>
      </c>
      <c r="F61">
        <v>2019</v>
      </c>
      <c r="G61" s="18">
        <v>0.4158879908737607</v>
      </c>
    </row>
    <row r="62" spans="1:7" ht="15">
      <c r="A62">
        <v>5951</v>
      </c>
      <c r="B62">
        <v>10</v>
      </c>
      <c r="C62">
        <v>591</v>
      </c>
      <c r="D62">
        <v>39.4</v>
      </c>
      <c r="E62">
        <v>2</v>
      </c>
      <c r="F62">
        <v>2019</v>
      </c>
      <c r="G62" s="18">
        <v>0.539912660801623</v>
      </c>
    </row>
    <row r="63" spans="1:7" ht="15">
      <c r="A63">
        <v>5951</v>
      </c>
      <c r="B63">
        <v>10</v>
      </c>
      <c r="C63">
        <v>601</v>
      </c>
      <c r="D63">
        <v>41.6</v>
      </c>
      <c r="E63">
        <v>2</v>
      </c>
      <c r="F63">
        <v>2019</v>
      </c>
      <c r="G63" s="18">
        <v>0.14520539211541927</v>
      </c>
    </row>
    <row r="64" spans="1:7" ht="15">
      <c r="A64">
        <v>5951</v>
      </c>
      <c r="B64">
        <v>10</v>
      </c>
      <c r="C64">
        <v>611</v>
      </c>
      <c r="D64">
        <v>42.7</v>
      </c>
      <c r="E64">
        <v>2</v>
      </c>
      <c r="F64">
        <v>2019</v>
      </c>
      <c r="G64" s="18">
        <v>0.14904495777231738</v>
      </c>
    </row>
    <row r="65" spans="1:7" ht="15">
      <c r="A65">
        <v>5951</v>
      </c>
      <c r="B65">
        <v>10</v>
      </c>
      <c r="C65">
        <v>621</v>
      </c>
      <c r="D65">
        <v>36.9</v>
      </c>
      <c r="E65">
        <v>2</v>
      </c>
      <c r="F65">
        <v>2019</v>
      </c>
      <c r="G65" s="18">
        <v>0.5666961152177631</v>
      </c>
    </row>
    <row r="66" spans="1:7" ht="15">
      <c r="A66">
        <v>5951</v>
      </c>
      <c r="B66">
        <v>10</v>
      </c>
      <c r="C66">
        <v>631</v>
      </c>
      <c r="D66">
        <v>65.3</v>
      </c>
      <c r="E66">
        <v>2</v>
      </c>
      <c r="F66">
        <v>2019</v>
      </c>
      <c r="G66" s="18">
        <v>1.1136105594504044</v>
      </c>
    </row>
    <row r="67" spans="1:7" ht="15">
      <c r="A67">
        <v>5951</v>
      </c>
      <c r="B67">
        <v>10</v>
      </c>
      <c r="C67">
        <v>641</v>
      </c>
      <c r="D67">
        <v>39.7</v>
      </c>
      <c r="E67">
        <v>2</v>
      </c>
      <c r="F67">
        <v>2019</v>
      </c>
      <c r="G67" s="18">
        <v>0.14536583507168666</v>
      </c>
    </row>
    <row r="68" spans="1:7" ht="15">
      <c r="A68">
        <v>5951</v>
      </c>
      <c r="B68">
        <v>10</v>
      </c>
      <c r="C68">
        <v>651</v>
      </c>
      <c r="D68">
        <v>41.5</v>
      </c>
      <c r="E68">
        <v>2</v>
      </c>
      <c r="F68">
        <v>2019</v>
      </c>
      <c r="G68" s="18">
        <v>0.8980411406920649</v>
      </c>
    </row>
    <row r="69" spans="1:7" ht="15">
      <c r="A69">
        <v>5951</v>
      </c>
      <c r="B69">
        <v>10</v>
      </c>
      <c r="C69">
        <v>661</v>
      </c>
      <c r="D69">
        <v>42.6</v>
      </c>
      <c r="E69">
        <v>2</v>
      </c>
      <c r="F69">
        <v>2019</v>
      </c>
      <c r="G69" s="18">
        <v>0.148695906348963</v>
      </c>
    </row>
    <row r="70" spans="1:7" ht="15">
      <c r="A70">
        <v>5951</v>
      </c>
      <c r="B70">
        <v>10</v>
      </c>
      <c r="C70">
        <v>671</v>
      </c>
      <c r="D70">
        <v>36.7</v>
      </c>
      <c r="E70">
        <v>2</v>
      </c>
      <c r="F70">
        <v>2019</v>
      </c>
      <c r="G70" s="18">
        <v>0.12810187237105497</v>
      </c>
    </row>
    <row r="71" spans="1:7" ht="15">
      <c r="A71">
        <v>5951</v>
      </c>
      <c r="B71">
        <v>10</v>
      </c>
      <c r="C71">
        <v>681</v>
      </c>
      <c r="D71">
        <v>47.6</v>
      </c>
      <c r="E71">
        <v>2</v>
      </c>
      <c r="F71">
        <v>2019</v>
      </c>
      <c r="G71" s="18">
        <v>0.8374803175166841</v>
      </c>
    </row>
    <row r="72" spans="1:7" ht="15">
      <c r="A72">
        <v>5951</v>
      </c>
      <c r="B72">
        <v>10</v>
      </c>
      <c r="C72">
        <v>691</v>
      </c>
      <c r="D72">
        <v>39.4</v>
      </c>
      <c r="E72">
        <v>2</v>
      </c>
      <c r="F72">
        <v>2019</v>
      </c>
      <c r="G72" s="18">
        <v>0.13752626080162306</v>
      </c>
    </row>
    <row r="73" spans="1:7" ht="15">
      <c r="A73">
        <v>5951</v>
      </c>
      <c r="B73">
        <v>10</v>
      </c>
      <c r="C73">
        <v>701</v>
      </c>
      <c r="D73">
        <v>41.6</v>
      </c>
      <c r="E73">
        <v>2</v>
      </c>
      <c r="F73">
        <v>2019</v>
      </c>
      <c r="G73" s="18">
        <v>0.5331471521154192</v>
      </c>
    </row>
    <row r="74" spans="1:7" ht="15">
      <c r="A74">
        <v>5951</v>
      </c>
      <c r="B74">
        <v>10</v>
      </c>
      <c r="C74">
        <v>711</v>
      </c>
      <c r="D74">
        <v>42.8</v>
      </c>
      <c r="E74">
        <v>2</v>
      </c>
      <c r="F74">
        <v>2019</v>
      </c>
      <c r="G74" s="18">
        <v>0.14939400919567172</v>
      </c>
    </row>
    <row r="75" spans="1:7" ht="15">
      <c r="A75">
        <v>5951</v>
      </c>
      <c r="B75">
        <v>10</v>
      </c>
      <c r="C75">
        <v>721</v>
      </c>
      <c r="D75">
        <v>36.7</v>
      </c>
      <c r="E75">
        <v>2</v>
      </c>
      <c r="F75">
        <v>2019</v>
      </c>
      <c r="G75" s="18">
        <v>0.3268016523710553</v>
      </c>
    </row>
    <row r="76" spans="1:7" ht="15">
      <c r="A76">
        <v>5951</v>
      </c>
      <c r="B76">
        <v>10</v>
      </c>
      <c r="C76">
        <v>731</v>
      </c>
      <c r="D76">
        <v>47.8</v>
      </c>
      <c r="E76">
        <v>2</v>
      </c>
      <c r="F76">
        <v>2019</v>
      </c>
      <c r="G76" s="18">
        <v>0.6988908203633913</v>
      </c>
    </row>
    <row r="77" spans="1:7" ht="15">
      <c r="A77">
        <v>5951</v>
      </c>
      <c r="B77">
        <v>10</v>
      </c>
      <c r="C77">
        <v>741</v>
      </c>
      <c r="D77">
        <v>39.7</v>
      </c>
      <c r="E77">
        <v>2</v>
      </c>
      <c r="F77">
        <v>2019</v>
      </c>
      <c r="G77" s="18">
        <v>0.1385734150716862</v>
      </c>
    </row>
    <row r="78" spans="1:7" ht="15">
      <c r="A78">
        <v>5951</v>
      </c>
      <c r="B78">
        <v>10</v>
      </c>
      <c r="C78">
        <v>751</v>
      </c>
      <c r="D78">
        <v>41.5</v>
      </c>
      <c r="E78">
        <v>2</v>
      </c>
      <c r="F78">
        <v>2019</v>
      </c>
      <c r="G78" s="18">
        <v>0.9166988006920654</v>
      </c>
    </row>
    <row r="79" spans="1:7" ht="15">
      <c r="A79">
        <v>5951</v>
      </c>
      <c r="B79">
        <v>10</v>
      </c>
      <c r="C79">
        <v>761</v>
      </c>
      <c r="D79">
        <v>42.4</v>
      </c>
      <c r="E79">
        <v>2</v>
      </c>
      <c r="F79">
        <v>2019</v>
      </c>
      <c r="G79" s="18">
        <v>0.14799780350225425</v>
      </c>
    </row>
    <row r="80" spans="1:7" ht="15">
      <c r="A80">
        <v>5951</v>
      </c>
      <c r="B80">
        <v>10</v>
      </c>
      <c r="C80">
        <v>771</v>
      </c>
      <c r="D80">
        <v>36.6</v>
      </c>
      <c r="E80">
        <v>2</v>
      </c>
      <c r="F80">
        <v>2019</v>
      </c>
      <c r="G80" s="18">
        <v>0.6277528209477006</v>
      </c>
    </row>
    <row r="81" spans="1:7" ht="15">
      <c r="A81">
        <v>5951</v>
      </c>
      <c r="B81">
        <v>10</v>
      </c>
      <c r="C81">
        <v>781</v>
      </c>
      <c r="D81">
        <v>48</v>
      </c>
      <c r="E81">
        <v>2</v>
      </c>
      <c r="F81">
        <v>2019</v>
      </c>
      <c r="G81" s="18">
        <v>1.2166726432100996</v>
      </c>
    </row>
    <row r="82" ht="15">
      <c r="G82" t="s">
        <v>44</v>
      </c>
    </row>
    <row r="83" spans="1:8" ht="15.75">
      <c r="A83" t="s">
        <v>33</v>
      </c>
      <c r="G83" s="16">
        <v>42.647</v>
      </c>
      <c r="H83" t="s">
        <v>45</v>
      </c>
    </row>
    <row r="86" spans="1:7" ht="15">
      <c r="A86" s="19"/>
      <c r="B86" s="19" t="s">
        <v>46</v>
      </c>
      <c r="C86" s="19"/>
      <c r="D86" s="19"/>
      <c r="E86" s="19"/>
      <c r="F86" s="19" t="s">
        <v>47</v>
      </c>
      <c r="G86" s="19"/>
    </row>
  </sheetData>
  <sheetProtection/>
  <mergeCells count="1">
    <mergeCell ref="A1:G1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2019-02-27T07:03:57Z</cp:lastPrinted>
  <dcterms:created xsi:type="dcterms:W3CDTF">2015-03-15T10:37:38Z</dcterms:created>
  <dcterms:modified xsi:type="dcterms:W3CDTF">2019-02-27T07:03:59Z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