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2" sheetId="1" r:id="rId1"/>
  </sheets>
  <definedNames/>
  <calcPr fullCalcOnLoad="1"/>
</workbook>
</file>

<file path=xl/sharedStrings.xml><?xml version="1.0" encoding="utf-8"?>
<sst xmlns="http://schemas.openxmlformats.org/spreadsheetml/2006/main" count="99" uniqueCount="19">
  <si>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</si>
  <si>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</si>
  <si>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</si>
  <si>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</si>
  <si>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</si>
  <si>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</si>
  <si>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</si>
  <si>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</si>
  <si>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</si>
  <si>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</si>
  <si>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</si>
  <si>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</si>
  <si>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</si>
  <si>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</si>
  <si>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</si>
  <si>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</si>
  <si>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февраль  2021 г по адресу: г.Белгород ул.Макаренко д.22</t>
  </si>
  <si>
    <t>22.01.2021.  0:00:00</t>
  </si>
  <si>
    <t>20.02.2021. 0:00:00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</si>
</sst>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"/>
    <numFmt numFmtId="168" formatCode="#,##0.000\ &quot;₽&quot;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/>
    </border>
    <border>
      <left style="thin">
        <color indexed="63"/>
      </left>
      <right>
        <color indexed="63"/>
      </right>
      <top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64" fontId="4" fillId="33" borderId="13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4" fontId="8" fillId="34" borderId="14" xfId="0" applyNumberFormat="1" applyFont="1" applyFill="1" applyBorder="1" applyAlignment="1">
      <alignment/>
    </xf>
    <xf numFmtId="164" fontId="8" fillId="35" borderId="14" xfId="0" applyNumberFormat="1" applyFont="1" applyFill="1" applyBorder="1" applyAlignment="1">
      <alignment/>
    </xf>
    <xf numFmtId="164" fontId="8" fillId="36" borderId="14" xfId="0" applyNumberFormat="1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164" fontId="8" fillId="34" borderId="16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8" fillId="35" borderId="17" xfId="0" applyNumberFormat="1" applyFont="1" applyFill="1" applyBorder="1" applyAlignment="1">
      <alignment/>
    </xf>
    <xf numFmtId="164" fontId="4" fillId="0" borderId="18" xfId="0" applyNumberFormat="1" applyFont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164" fontId="4" fillId="33" borderId="20" xfId="0" applyNumberFormat="1" applyFont="1" applyFill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164" fontId="8" fillId="34" borderId="21" xfId="0" applyNumberFormat="1" applyFont="1" applyFill="1" applyBorder="1" applyAlignment="1">
      <alignment/>
    </xf>
    <xf numFmtId="164" fontId="8" fillId="35" borderId="21" xfId="0" applyNumberFormat="1" applyFont="1" applyFill="1" applyBorder="1" applyAlignment="1">
      <alignment/>
    </xf>
    <xf numFmtId="164" fontId="8" fillId="36" borderId="21" xfId="0" applyNumberFormat="1" applyFont="1" applyFill="1" applyBorder="1" applyAlignment="1">
      <alignment/>
    </xf>
    <xf numFmtId="164" fontId="8" fillId="34" borderId="22" xfId="0" applyNumberFormat="1" applyFont="1" applyFill="1" applyBorder="1" applyAlignment="1">
      <alignment/>
    </xf>
    <xf numFmtId="164" fontId="8" fillId="34" borderId="23" xfId="0" applyNumberFormat="1" applyFont="1" applyFill="1" applyBorder="1" applyAlignment="1">
      <alignment/>
    </xf>
    <xf numFmtId="164" fontId="8" fillId="35" borderId="22" xfId="0" applyNumberFormat="1" applyFont="1" applyFill="1" applyBorder="1" applyAlignment="1">
      <alignment/>
    </xf>
    <xf numFmtId="164" fontId="8" fillId="35" borderId="24" xfId="0" applyNumberFormat="1" applyFont="1" applyFill="1" applyBorder="1" applyAlignment="1">
      <alignment/>
    </xf>
    <xf numFmtId="166" fontId="7" fillId="33" borderId="25" xfId="0" applyNumberFormat="1" applyFont="1" applyFill="1" applyBorder="1" applyAlignment="1">
      <alignment horizont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 wrapText="1"/>
    </xf>
    <xf numFmtId="164" fontId="4" fillId="37" borderId="26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120" zoomScaleNormal="120" zoomScalePageLayoutView="0" workbookViewId="0" topLeftCell="A1">
      <pane xSplit="1" ySplit="5" topLeftCell="B139" activePane="bottomRight" state="frozen"/>
      <selection pane="topLeft" activeCell="A1" sqref="A1"/>
      <selection pane="topRight" activeCell="B1" sqref="B1"/>
      <selection pane="bottomLeft" activeCell="A148" sqref="A148"/>
      <selection pane="bottomRight" activeCell="F161" sqref="F161:G161"/>
    </sheetView>
  </sheetViews>
  <sheetFormatPr defaultColWidth="9.140625" defaultRowHeight="15"/>
  <cols>
    <col min="1" max="1" width="7.421875" style="0" customWidth="1"/>
    <col min="2" max="2" width="17.140625" style="0" customWidth="1"/>
    <col min="3" max="3" width="15.421875" style="1" customWidth="1"/>
    <col min="4" max="4" width="13.7109375" style="0" customWidth="1"/>
    <col min="5" max="5" width="14.8515625" style="1" customWidth="1"/>
    <col min="6" max="6" width="13.8515625" style="31" customWidth="1"/>
    <col min="7" max="7" width="14.8515625" style="2" customWidth="1"/>
  </cols>
  <sheetData>
    <row r="1" spans="1:6" ht="42" customHeight="1">
      <c r="A1" s="48" t="s">
        <v>16</v>
      </c>
      <c r="B1" s="48"/>
      <c r="C1" s="48"/>
      <c r="D1" s="48"/>
      <c r="E1" s="48"/>
      <c r="F1" s="48"/>
    </row>
    <row r="2" spans="1:7" ht="17.25" customHeight="1">
      <c r="A2" s="49" t="s">
        <v>0</v>
      </c>
      <c r="B2" s="50" t="s">
        <v>1</v>
      </c>
      <c r="C2" s="50"/>
      <c r="D2" s="50"/>
      <c r="E2" s="50"/>
      <c r="F2" s="50"/>
      <c r="G2" s="50"/>
    </row>
    <row r="3" spans="1:7" ht="16.5" customHeight="1">
      <c r="A3" s="49"/>
      <c r="B3" s="51" t="s">
        <v>2</v>
      </c>
      <c r="C3" s="51"/>
      <c r="D3" s="51" t="s">
        <v>3</v>
      </c>
      <c r="E3" s="51"/>
      <c r="F3" s="51" t="s">
        <v>4</v>
      </c>
      <c r="G3" s="53" t="s">
        <v>5</v>
      </c>
    </row>
    <row r="4" spans="1:7" ht="18.75" customHeight="1">
      <c r="A4" s="49"/>
      <c r="B4" s="5" t="s">
        <v>6</v>
      </c>
      <c r="C4" s="6" t="s">
        <v>7</v>
      </c>
      <c r="D4" s="4" t="s">
        <v>8</v>
      </c>
      <c r="E4" s="6" t="s">
        <v>7</v>
      </c>
      <c r="F4" s="51"/>
      <c r="G4" s="53"/>
    </row>
    <row r="5" spans="1:7" ht="17.25" customHeight="1">
      <c r="A5" s="49"/>
      <c r="B5" s="54" t="s">
        <v>17</v>
      </c>
      <c r="C5" s="54"/>
      <c r="D5" s="54" t="s">
        <v>18</v>
      </c>
      <c r="E5" s="54"/>
      <c r="F5" s="52"/>
      <c r="G5" s="53"/>
    </row>
    <row r="6" spans="1:7" ht="15.75">
      <c r="A6" s="3">
        <v>1</v>
      </c>
      <c r="B6" s="7">
        <v>0</v>
      </c>
      <c r="C6" s="19" t="s">
        <v>10</v>
      </c>
      <c r="D6" s="7">
        <v>0</v>
      </c>
      <c r="E6" s="32" t="s">
        <v>10</v>
      </c>
      <c r="F6" s="40">
        <v>0</v>
      </c>
      <c r="G6" s="39">
        <v>0.8865</v>
      </c>
    </row>
    <row r="7" spans="1:7" ht="15.75">
      <c r="A7" s="3">
        <v>2</v>
      </c>
      <c r="B7" s="7">
        <v>0</v>
      </c>
      <c r="C7" s="20">
        <v>1.3009</v>
      </c>
      <c r="D7" s="7">
        <v>0</v>
      </c>
      <c r="E7" s="33">
        <v>2.0953</v>
      </c>
      <c r="F7" s="40">
        <v>0.7944</v>
      </c>
      <c r="G7" s="39"/>
    </row>
    <row r="8" spans="1:7" ht="15.75">
      <c r="A8" s="3">
        <v>3</v>
      </c>
      <c r="B8" s="7">
        <v>0</v>
      </c>
      <c r="C8" s="20" t="s">
        <v>10</v>
      </c>
      <c r="D8" s="7">
        <v>0</v>
      </c>
      <c r="E8" s="33" t="s">
        <v>10</v>
      </c>
      <c r="F8" s="40">
        <v>0</v>
      </c>
      <c r="G8" s="39">
        <v>0.6599999999999999</v>
      </c>
    </row>
    <row r="9" spans="1:7" ht="15.75">
      <c r="A9" s="3">
        <v>4</v>
      </c>
      <c r="B9" s="7">
        <f>C9*4.1868</f>
        <v>16.004043</v>
      </c>
      <c r="C9" s="20">
        <v>3.8225</v>
      </c>
      <c r="D9" s="7">
        <f>E9*4.1868</f>
        <v>18.4575078</v>
      </c>
      <c r="E9" s="33">
        <v>4.4085</v>
      </c>
      <c r="F9" s="40">
        <v>0.5860000000000003</v>
      </c>
      <c r="G9" s="39"/>
    </row>
    <row r="10" spans="1:7" ht="15.75">
      <c r="A10" s="3">
        <v>5</v>
      </c>
      <c r="B10" s="7">
        <f aca="true" t="shared" si="0" ref="B10:D21">C10*4.1868</f>
        <v>19.682146799999998</v>
      </c>
      <c r="C10" s="20">
        <v>4.701</v>
      </c>
      <c r="D10" s="7">
        <f t="shared" si="0"/>
        <v>22.83229512</v>
      </c>
      <c r="E10" s="33">
        <v>5.4534</v>
      </c>
      <c r="F10" s="40">
        <v>0.7524000000000006</v>
      </c>
      <c r="G10" s="39"/>
    </row>
    <row r="11" spans="1:7" ht="15.75">
      <c r="A11" s="3">
        <v>6</v>
      </c>
      <c r="B11" s="7">
        <v>0</v>
      </c>
      <c r="C11" s="20" t="s">
        <v>9</v>
      </c>
      <c r="D11" s="7">
        <v>0</v>
      </c>
      <c r="E11" s="33" t="s">
        <v>9</v>
      </c>
      <c r="F11" s="40">
        <v>0</v>
      </c>
      <c r="G11" s="39">
        <v>0.9735</v>
      </c>
    </row>
    <row r="12" spans="1:7" ht="15.75">
      <c r="A12" s="3">
        <v>7</v>
      </c>
      <c r="B12" s="7">
        <f t="shared" si="0"/>
        <v>20.65097232</v>
      </c>
      <c r="C12" s="20">
        <v>4.9324</v>
      </c>
      <c r="D12" s="7">
        <f t="shared" si="0"/>
        <v>23.70901104</v>
      </c>
      <c r="E12" s="33">
        <v>5.6628</v>
      </c>
      <c r="F12" s="40">
        <v>0.7303999999999995</v>
      </c>
      <c r="G12" s="39"/>
    </row>
    <row r="13" spans="1:7" ht="15.75">
      <c r="A13" s="3">
        <v>8</v>
      </c>
      <c r="B13" s="7">
        <f t="shared" si="0"/>
        <v>0</v>
      </c>
      <c r="C13" s="21">
        <v>0</v>
      </c>
      <c r="D13" s="7">
        <f t="shared" si="0"/>
        <v>0</v>
      </c>
      <c r="E13" s="34">
        <v>0</v>
      </c>
      <c r="F13" s="40">
        <v>0</v>
      </c>
      <c r="G13" s="39"/>
    </row>
    <row r="14" spans="1:7" ht="15.75">
      <c r="A14" s="3">
        <v>9</v>
      </c>
      <c r="B14" s="7">
        <f t="shared" si="0"/>
        <v>117.364</v>
      </c>
      <c r="C14" s="20">
        <f>117.364/4.1868</f>
        <v>28.031909811789436</v>
      </c>
      <c r="D14" s="7">
        <f t="shared" si="0"/>
        <v>123.091</v>
      </c>
      <c r="E14" s="33">
        <f>123.091/4.1868</f>
        <v>29.399780261775103</v>
      </c>
      <c r="F14" s="40">
        <v>1.3678704499856664</v>
      </c>
      <c r="G14" s="39"/>
    </row>
    <row r="15" spans="1:7" ht="15.75">
      <c r="A15" s="3">
        <v>10</v>
      </c>
      <c r="B15" s="7">
        <f t="shared" si="0"/>
        <v>29.014523999999998</v>
      </c>
      <c r="C15" s="20">
        <v>6.93</v>
      </c>
      <c r="D15" s="7">
        <f t="shared" si="0"/>
        <v>32.3932716</v>
      </c>
      <c r="E15" s="33">
        <v>7.737</v>
      </c>
      <c r="F15" s="40">
        <v>0.8070000000000004</v>
      </c>
      <c r="G15" s="39"/>
    </row>
    <row r="16" spans="1:7" ht="15.75">
      <c r="A16" s="3">
        <v>11</v>
      </c>
      <c r="B16" s="7">
        <f t="shared" si="0"/>
        <v>1.21877748</v>
      </c>
      <c r="C16" s="20">
        <v>0.2911</v>
      </c>
      <c r="D16" s="7">
        <f t="shared" si="0"/>
        <v>1.4603558399999998</v>
      </c>
      <c r="E16" s="33">
        <v>0.3488</v>
      </c>
      <c r="F16" s="40">
        <v>0.057699999999999974</v>
      </c>
      <c r="G16" s="39"/>
    </row>
    <row r="17" spans="1:7" ht="15.75">
      <c r="A17" s="3">
        <v>12</v>
      </c>
      <c r="B17" s="7">
        <f t="shared" si="0"/>
        <v>0</v>
      </c>
      <c r="C17" s="20">
        <v>0</v>
      </c>
      <c r="D17" s="7">
        <f t="shared" si="0"/>
        <v>0</v>
      </c>
      <c r="E17" s="33">
        <v>0</v>
      </c>
      <c r="F17" s="40">
        <v>0</v>
      </c>
      <c r="G17" s="39"/>
    </row>
    <row r="18" spans="1:7" ht="15.75">
      <c r="A18" s="3">
        <v>13</v>
      </c>
      <c r="B18" s="7">
        <f t="shared" si="0"/>
        <v>0.8624807999999999</v>
      </c>
      <c r="C18" s="20">
        <v>0.206</v>
      </c>
      <c r="D18" s="7">
        <f t="shared" si="0"/>
        <v>0.8876016</v>
      </c>
      <c r="E18" s="33">
        <v>0.212</v>
      </c>
      <c r="F18" s="40">
        <v>0.006000000000000005</v>
      </c>
      <c r="G18" s="39"/>
    </row>
    <row r="19" spans="1:7" ht="15.75">
      <c r="A19" s="3">
        <v>14</v>
      </c>
      <c r="B19" s="7">
        <f t="shared" si="0"/>
        <v>3.2824512</v>
      </c>
      <c r="C19" s="21">
        <v>0.784</v>
      </c>
      <c r="D19" s="7">
        <f t="shared" si="0"/>
        <v>3.8141748</v>
      </c>
      <c r="E19" s="34">
        <v>0.911</v>
      </c>
      <c r="F19" s="40">
        <v>0.127</v>
      </c>
      <c r="G19" s="39"/>
    </row>
    <row r="20" spans="1:7" ht="15.75">
      <c r="A20" s="3">
        <v>15</v>
      </c>
      <c r="B20" s="7">
        <v>0</v>
      </c>
      <c r="C20" s="19" t="s">
        <v>10</v>
      </c>
      <c r="D20" s="7">
        <v>0</v>
      </c>
      <c r="E20" s="32" t="s">
        <v>10</v>
      </c>
      <c r="F20" s="40">
        <v>0</v>
      </c>
      <c r="G20" s="39">
        <v>0.9705</v>
      </c>
    </row>
    <row r="21" spans="1:7" ht="15.75">
      <c r="A21" s="3">
        <v>16</v>
      </c>
      <c r="B21" s="7">
        <f t="shared" si="0"/>
        <v>0.42998436</v>
      </c>
      <c r="C21" s="20">
        <v>0.1027</v>
      </c>
      <c r="D21" s="7">
        <f t="shared" si="0"/>
        <v>0.64769796</v>
      </c>
      <c r="E21" s="33">
        <v>0.1547</v>
      </c>
      <c r="F21" s="41">
        <v>0.052000000000000005</v>
      </c>
      <c r="G21" s="39"/>
    </row>
    <row r="22" spans="1:7" ht="15.75">
      <c r="A22" s="3">
        <v>17</v>
      </c>
      <c r="B22" s="7">
        <v>0</v>
      </c>
      <c r="C22" s="19">
        <v>0.9169</v>
      </c>
      <c r="D22" s="7">
        <v>0</v>
      </c>
      <c r="E22" s="32">
        <v>1.7042</v>
      </c>
      <c r="F22" s="40">
        <v>0.7872999999999999</v>
      </c>
      <c r="G22" s="39"/>
    </row>
    <row r="23" spans="1:7" ht="15.75">
      <c r="A23" s="3">
        <v>18</v>
      </c>
      <c r="B23" s="7">
        <f>C23*4.1868</f>
        <v>13.51666512</v>
      </c>
      <c r="C23" s="20">
        <v>3.2284</v>
      </c>
      <c r="D23" s="7">
        <f>E23*4.1868</f>
        <v>17.98188732</v>
      </c>
      <c r="E23" s="33">
        <v>4.2949</v>
      </c>
      <c r="F23" s="40">
        <v>1.0665</v>
      </c>
      <c r="G23" s="39"/>
    </row>
    <row r="24" spans="1:7" ht="15.75">
      <c r="A24" s="3">
        <v>19</v>
      </c>
      <c r="B24" s="7">
        <f>C24*4.1868</f>
        <v>13.481496</v>
      </c>
      <c r="C24" s="20">
        <v>3.22</v>
      </c>
      <c r="D24" s="7">
        <f>E24*4.1868</f>
        <v>14.524009199999998</v>
      </c>
      <c r="E24" s="33">
        <v>3.469</v>
      </c>
      <c r="F24" s="40">
        <v>0.24899999999999967</v>
      </c>
      <c r="G24" s="39"/>
    </row>
    <row r="25" spans="1:7" ht="15.75">
      <c r="A25" s="3">
        <v>20</v>
      </c>
      <c r="B25" s="7">
        <f>C25*4.1868</f>
        <v>19.77886188</v>
      </c>
      <c r="C25" s="21">
        <v>4.7241</v>
      </c>
      <c r="D25" s="7">
        <f>E25*4.1868</f>
        <v>20.98047348</v>
      </c>
      <c r="E25" s="34">
        <v>5.0111</v>
      </c>
      <c r="F25" s="40">
        <v>0.2869999999999999</v>
      </c>
      <c r="G25" s="39"/>
    </row>
    <row r="26" spans="1:7" ht="15.75">
      <c r="A26" s="3">
        <v>21</v>
      </c>
      <c r="B26" s="7">
        <v>0</v>
      </c>
      <c r="C26" s="21">
        <v>2.0052</v>
      </c>
      <c r="D26" s="7">
        <v>0</v>
      </c>
      <c r="E26" s="34">
        <v>2.8451</v>
      </c>
      <c r="F26" s="40">
        <v>0.8399000000000001</v>
      </c>
      <c r="G26" s="39"/>
    </row>
    <row r="27" spans="1:7" ht="15.75">
      <c r="A27" s="3">
        <v>22</v>
      </c>
      <c r="B27" s="7">
        <f>C27*4.1868</f>
        <v>1.28869704</v>
      </c>
      <c r="C27" s="21">
        <v>0.3078</v>
      </c>
      <c r="D27" s="7">
        <f>E27*4.1868</f>
        <v>1.35191772</v>
      </c>
      <c r="E27" s="34">
        <v>0.3229</v>
      </c>
      <c r="F27" s="40">
        <v>0.015100000000000002</v>
      </c>
      <c r="G27" s="39"/>
    </row>
    <row r="28" spans="1:7" ht="15.75">
      <c r="A28" s="3">
        <v>23</v>
      </c>
      <c r="B28" s="7">
        <f>C28*4.1868</f>
        <v>1.1300173199999999</v>
      </c>
      <c r="C28" s="19">
        <v>0.2699</v>
      </c>
      <c r="D28" s="7">
        <f>E28*4.1868</f>
        <v>1.7877636</v>
      </c>
      <c r="E28" s="32">
        <v>0.427</v>
      </c>
      <c r="F28" s="41">
        <v>0.15710000000000002</v>
      </c>
      <c r="G28" s="39"/>
    </row>
    <row r="29" spans="1:7" ht="15.75">
      <c r="A29" s="3">
        <v>24</v>
      </c>
      <c r="B29" s="7">
        <v>0</v>
      </c>
      <c r="C29" s="21" t="s">
        <v>10</v>
      </c>
      <c r="D29" s="7">
        <v>0</v>
      </c>
      <c r="E29" s="34" t="s">
        <v>10</v>
      </c>
      <c r="F29" s="40">
        <v>0</v>
      </c>
      <c r="G29" s="39">
        <v>0.972</v>
      </c>
    </row>
    <row r="30" spans="1:7" ht="15.75">
      <c r="A30" s="3">
        <v>25</v>
      </c>
      <c r="B30" s="7">
        <v>0</v>
      </c>
      <c r="C30" s="20" t="s">
        <v>9</v>
      </c>
      <c r="D30" s="7">
        <v>0</v>
      </c>
      <c r="E30" s="33" t="s">
        <v>9</v>
      </c>
      <c r="F30" s="40">
        <v>0</v>
      </c>
      <c r="G30" s="39">
        <v>0.543</v>
      </c>
    </row>
    <row r="31" spans="1:7" ht="15.75">
      <c r="A31" s="3">
        <v>26</v>
      </c>
      <c r="B31" s="7">
        <f>C31*4.1868</f>
        <v>99.843</v>
      </c>
      <c r="C31" s="21">
        <f>99.843/4.1868</f>
        <v>23.84709085697908</v>
      </c>
      <c r="D31" s="7">
        <f>E31*4.1868</f>
        <v>104.997</v>
      </c>
      <c r="E31" s="34">
        <f>104.997/4.1868</f>
        <v>25.07810260819719</v>
      </c>
      <c r="F31" s="40">
        <v>1.2310117512181122</v>
      </c>
      <c r="G31" s="39"/>
    </row>
    <row r="32" spans="1:7" ht="15.75">
      <c r="A32" s="3">
        <v>27</v>
      </c>
      <c r="B32" s="7">
        <f>C32*4.1868</f>
        <v>4.44973104</v>
      </c>
      <c r="C32" s="20">
        <v>1.0628</v>
      </c>
      <c r="D32" s="7">
        <f>E32*4.1868</f>
        <v>8.10271404</v>
      </c>
      <c r="E32" s="33">
        <v>1.9353</v>
      </c>
      <c r="F32" s="40">
        <v>0.8725</v>
      </c>
      <c r="G32" s="39"/>
    </row>
    <row r="33" spans="1:7" ht="15.75">
      <c r="A33" s="3">
        <v>28</v>
      </c>
      <c r="B33" s="7">
        <v>0</v>
      </c>
      <c r="C33" s="21">
        <v>0.0388</v>
      </c>
      <c r="D33" s="7">
        <v>0</v>
      </c>
      <c r="E33" s="34">
        <v>0.8054</v>
      </c>
      <c r="F33" s="40">
        <v>0.7666</v>
      </c>
      <c r="G33" s="39"/>
    </row>
    <row r="34" spans="1:7" ht="15.75">
      <c r="A34" s="3">
        <v>29</v>
      </c>
      <c r="B34" s="7">
        <v>0</v>
      </c>
      <c r="C34" s="22" t="s">
        <v>10</v>
      </c>
      <c r="D34" s="7">
        <v>0</v>
      </c>
      <c r="E34" s="35" t="s">
        <v>10</v>
      </c>
      <c r="F34" s="40">
        <v>0</v>
      </c>
      <c r="G34" s="39">
        <v>0.594</v>
      </c>
    </row>
    <row r="35" spans="1:7" ht="15.75">
      <c r="A35" s="3">
        <v>30</v>
      </c>
      <c r="B35" s="7">
        <f>C35*4.1868</f>
        <v>4.4267036399999995</v>
      </c>
      <c r="C35" s="22">
        <v>1.0573</v>
      </c>
      <c r="D35" s="7">
        <f>E35*4.1868</f>
        <v>4.663676519999999</v>
      </c>
      <c r="E35" s="35">
        <v>1.1139</v>
      </c>
      <c r="F35" s="40">
        <v>0.056599999999999984</v>
      </c>
      <c r="G35" s="39"/>
    </row>
    <row r="36" spans="1:7" ht="15.75">
      <c r="A36" s="3">
        <v>31</v>
      </c>
      <c r="B36" s="7">
        <f>C36*4.1868</f>
        <v>0.53088624</v>
      </c>
      <c r="C36" s="19">
        <v>0.1268</v>
      </c>
      <c r="D36" s="7">
        <f>E36*4.1868</f>
        <v>0.5840586</v>
      </c>
      <c r="E36" s="32">
        <v>0.1395</v>
      </c>
      <c r="F36" s="40">
        <v>0.012700000000000017</v>
      </c>
      <c r="G36" s="39"/>
    </row>
    <row r="37" spans="1:7" ht="15.75">
      <c r="A37" s="3">
        <v>32</v>
      </c>
      <c r="B37" s="7">
        <v>0</v>
      </c>
      <c r="C37" s="19" t="s">
        <v>9</v>
      </c>
      <c r="D37" s="7">
        <v>0</v>
      </c>
      <c r="E37" s="32" t="s">
        <v>9</v>
      </c>
      <c r="F37" s="40">
        <v>0</v>
      </c>
      <c r="G37" s="39">
        <v>0.594</v>
      </c>
    </row>
    <row r="38" spans="1:7" ht="15.75">
      <c r="A38" s="3">
        <v>33</v>
      </c>
      <c r="B38" s="7">
        <f>C38*4.1868</f>
        <v>31.9829652</v>
      </c>
      <c r="C38" s="20">
        <v>7.639</v>
      </c>
      <c r="D38" s="7">
        <f>E38*4.1868</f>
        <v>35.90181</v>
      </c>
      <c r="E38" s="33">
        <v>8.575</v>
      </c>
      <c r="F38" s="40">
        <v>0.935999999999999</v>
      </c>
      <c r="G38" s="39"/>
    </row>
    <row r="39" spans="1:7" ht="15.75">
      <c r="A39" s="3">
        <v>34</v>
      </c>
      <c r="B39" s="7">
        <f>C39*4.1868</f>
        <v>0.4752018</v>
      </c>
      <c r="C39" s="23">
        <v>0.1135</v>
      </c>
      <c r="D39" s="7">
        <f>E39*4.1868</f>
        <v>0.60666732</v>
      </c>
      <c r="E39" s="36">
        <v>0.1449</v>
      </c>
      <c r="F39" s="40">
        <v>0.0314</v>
      </c>
      <c r="G39" s="39"/>
    </row>
    <row r="40" spans="1:7" ht="15.75">
      <c r="A40" s="3">
        <v>35</v>
      </c>
      <c r="B40" s="7">
        <f>C40*4.1868</f>
        <v>0.00083736</v>
      </c>
      <c r="C40" s="20">
        <v>0.0002</v>
      </c>
      <c r="D40" s="7">
        <f>E40*4.1868</f>
        <v>0.00083736</v>
      </c>
      <c r="E40" s="33">
        <v>0.0002</v>
      </c>
      <c r="F40" s="40">
        <v>0</v>
      </c>
      <c r="G40" s="39"/>
    </row>
    <row r="41" spans="1:7" ht="15.75">
      <c r="A41" s="3">
        <v>36</v>
      </c>
      <c r="B41" s="7">
        <f>C41*4.1868</f>
        <v>0</v>
      </c>
      <c r="C41" s="19">
        <v>0</v>
      </c>
      <c r="D41" s="7">
        <f>E41*4.1868</f>
        <v>0</v>
      </c>
      <c r="E41" s="32">
        <v>0</v>
      </c>
      <c r="F41" s="40">
        <v>0</v>
      </c>
      <c r="G41" s="39"/>
    </row>
    <row r="42" spans="1:7" ht="15.75">
      <c r="A42" s="3">
        <v>37</v>
      </c>
      <c r="B42" s="7">
        <v>0</v>
      </c>
      <c r="C42" s="21" t="s">
        <v>10</v>
      </c>
      <c r="D42" s="7">
        <v>0</v>
      </c>
      <c r="E42" s="34" t="s">
        <v>10</v>
      </c>
      <c r="F42" s="40">
        <v>0</v>
      </c>
      <c r="G42" s="39">
        <v>0.564</v>
      </c>
    </row>
    <row r="43" spans="1:7" ht="15.75">
      <c r="A43" s="3">
        <v>38</v>
      </c>
      <c r="B43" s="7">
        <f>C43*4.1868</f>
        <v>2.544</v>
      </c>
      <c r="C43" s="20">
        <f>2.544/4.1868</f>
        <v>0.6076239610203497</v>
      </c>
      <c r="D43" s="7">
        <f>E43*4.1868</f>
        <v>2.544</v>
      </c>
      <c r="E43" s="33">
        <f>2.544/4.1868</f>
        <v>0.6076239610203497</v>
      </c>
      <c r="F43" s="40">
        <v>0</v>
      </c>
      <c r="G43" s="39"/>
    </row>
    <row r="44" spans="1:7" ht="15.75">
      <c r="A44" s="3">
        <v>39</v>
      </c>
      <c r="B44" s="7">
        <f>C44*4.1868</f>
        <v>2.9433203999999997</v>
      </c>
      <c r="C44" s="20">
        <v>0.703</v>
      </c>
      <c r="D44" s="7">
        <f>E44*4.1868</f>
        <v>5.2251264</v>
      </c>
      <c r="E44" s="33">
        <v>1.248</v>
      </c>
      <c r="F44" s="40">
        <v>0.545</v>
      </c>
      <c r="G44" s="39"/>
    </row>
    <row r="45" spans="1:7" ht="15.75">
      <c r="A45" s="3">
        <v>40</v>
      </c>
      <c r="B45" s="7">
        <f>C45*4.1868</f>
        <v>4.612</v>
      </c>
      <c r="C45" s="20">
        <f>4.612/4.1868</f>
        <v>1.1015572752460114</v>
      </c>
      <c r="D45" s="7">
        <f>E45*4.1868</f>
        <v>4.824</v>
      </c>
      <c r="E45" s="33">
        <f>4.824/4.1868</f>
        <v>1.1521926053310405</v>
      </c>
      <c r="F45" s="40">
        <v>0.05063533008502907</v>
      </c>
      <c r="G45" s="39"/>
    </row>
    <row r="46" spans="1:7" ht="15.75">
      <c r="A46" s="3">
        <v>41</v>
      </c>
      <c r="B46" s="7">
        <v>0</v>
      </c>
      <c r="C46" s="20">
        <v>0.5699</v>
      </c>
      <c r="D46" s="7">
        <v>0</v>
      </c>
      <c r="E46" s="33">
        <v>1.1948</v>
      </c>
      <c r="F46" s="40">
        <v>0.6249000000000001</v>
      </c>
      <c r="G46" s="39"/>
    </row>
    <row r="47" spans="1:7" ht="15.75">
      <c r="A47" s="3">
        <v>42</v>
      </c>
      <c r="B47" s="7">
        <f>C47*4.1868</f>
        <v>17.976444479999998</v>
      </c>
      <c r="C47" s="19">
        <v>4.2936</v>
      </c>
      <c r="D47" s="7">
        <f>E47*4.1868</f>
        <v>20.95200324</v>
      </c>
      <c r="E47" s="32">
        <v>5.0043</v>
      </c>
      <c r="F47" s="40">
        <v>0.7107000000000001</v>
      </c>
      <c r="G47" s="39"/>
    </row>
    <row r="48" spans="1:7" ht="15.75">
      <c r="A48" s="3">
        <v>43</v>
      </c>
      <c r="B48" s="7">
        <v>0</v>
      </c>
      <c r="C48" s="19" t="s">
        <v>10</v>
      </c>
      <c r="D48" s="7">
        <v>0</v>
      </c>
      <c r="E48" s="32" t="s">
        <v>10</v>
      </c>
      <c r="F48" s="40">
        <v>0</v>
      </c>
      <c r="G48" s="39">
        <v>0.5445</v>
      </c>
    </row>
    <row r="49" spans="1:7" ht="15.75">
      <c r="A49" s="3">
        <v>44</v>
      </c>
      <c r="B49" s="7">
        <f>C49*4.1868</f>
        <v>0.3181968</v>
      </c>
      <c r="C49" s="19">
        <v>0.076</v>
      </c>
      <c r="D49" s="7">
        <f>E49*4.1868</f>
        <v>0.42956567999999995</v>
      </c>
      <c r="E49" s="32">
        <v>0.1026</v>
      </c>
      <c r="F49" s="40">
        <v>0.0266</v>
      </c>
      <c r="G49" s="39"/>
    </row>
    <row r="50" spans="1:7" ht="15.75">
      <c r="A50" s="3">
        <v>45</v>
      </c>
      <c r="B50" s="7">
        <v>0</v>
      </c>
      <c r="C50" s="20" t="s">
        <v>10</v>
      </c>
      <c r="D50" s="7">
        <v>0</v>
      </c>
      <c r="E50" s="33" t="s">
        <v>10</v>
      </c>
      <c r="F50" s="40">
        <v>0</v>
      </c>
      <c r="G50" s="39">
        <v>0.8985</v>
      </c>
    </row>
    <row r="51" spans="1:7" ht="15.75">
      <c r="A51" s="3">
        <v>46</v>
      </c>
      <c r="B51" s="7">
        <f>C51*4.1868</f>
        <v>3.81710556</v>
      </c>
      <c r="C51" s="20">
        <v>0.9117</v>
      </c>
      <c r="D51" s="7">
        <f>E51*4.1868</f>
        <v>6.96348576</v>
      </c>
      <c r="E51" s="33">
        <v>1.6632</v>
      </c>
      <c r="F51" s="40">
        <v>0.7515000000000001</v>
      </c>
      <c r="G51" s="39"/>
    </row>
    <row r="52" spans="1:7" ht="15.75">
      <c r="A52" s="3">
        <v>47</v>
      </c>
      <c r="B52" s="7">
        <f>C52*4.1868</f>
        <v>3.00905316</v>
      </c>
      <c r="C52" s="19">
        <v>0.7187</v>
      </c>
      <c r="D52" s="7">
        <f>E52*4.1868</f>
        <v>6.15166524</v>
      </c>
      <c r="E52" s="32">
        <v>1.4693</v>
      </c>
      <c r="F52" s="40">
        <v>0.7506</v>
      </c>
      <c r="G52" s="39"/>
    </row>
    <row r="53" spans="1:7" ht="15.75">
      <c r="A53" s="3">
        <v>48</v>
      </c>
      <c r="B53" s="7">
        <v>0</v>
      </c>
      <c r="C53" s="20" t="s">
        <v>10</v>
      </c>
      <c r="D53" s="7">
        <v>0</v>
      </c>
      <c r="E53" s="33" t="s">
        <v>10</v>
      </c>
      <c r="F53" s="40">
        <v>0</v>
      </c>
      <c r="G53" s="39">
        <v>0.6599999999999999</v>
      </c>
    </row>
    <row r="54" spans="1:7" ht="15.75">
      <c r="A54" s="3">
        <v>49</v>
      </c>
      <c r="B54" s="7">
        <f>C54*4.1868</f>
        <v>0.7419009599999999</v>
      </c>
      <c r="C54" s="19">
        <v>0.1772</v>
      </c>
      <c r="D54" s="7">
        <f>E54*4.1868</f>
        <v>5.008250159999999</v>
      </c>
      <c r="E54" s="32">
        <v>1.1962</v>
      </c>
      <c r="F54" s="40">
        <v>1.019</v>
      </c>
      <c r="G54" s="39"/>
    </row>
    <row r="55" spans="1:7" ht="15.75">
      <c r="A55" s="3">
        <v>50</v>
      </c>
      <c r="B55" s="7">
        <f>C55*4.1868</f>
        <v>2.67452784</v>
      </c>
      <c r="C55" s="20">
        <v>0.6388</v>
      </c>
      <c r="D55" s="7">
        <f>E55*4.1868</f>
        <v>4.28477112</v>
      </c>
      <c r="E55" s="33">
        <v>1.0234</v>
      </c>
      <c r="F55" s="40">
        <v>0.38460000000000005</v>
      </c>
      <c r="G55" s="39"/>
    </row>
    <row r="56" spans="1:7" s="1" customFormat="1" ht="15.75">
      <c r="A56" s="8">
        <v>51</v>
      </c>
      <c r="B56" s="9">
        <v>0</v>
      </c>
      <c r="C56" s="20" t="s">
        <v>9</v>
      </c>
      <c r="D56" s="9">
        <v>0</v>
      </c>
      <c r="E56" s="33" t="s">
        <v>9</v>
      </c>
      <c r="F56" s="40">
        <v>0</v>
      </c>
      <c r="G56" s="39">
        <v>0.975</v>
      </c>
    </row>
    <row r="57" spans="1:7" ht="15.75">
      <c r="A57" s="3">
        <v>52</v>
      </c>
      <c r="B57" s="7">
        <f>C57*4.1868</f>
        <v>0.89639388</v>
      </c>
      <c r="C57" s="20">
        <v>0.2141</v>
      </c>
      <c r="D57" s="7">
        <f>E57*4.1868</f>
        <v>1.15639416</v>
      </c>
      <c r="E57" s="33">
        <v>0.2762</v>
      </c>
      <c r="F57" s="40">
        <v>0.06209999999999999</v>
      </c>
      <c r="G57" s="39"/>
    </row>
    <row r="58" spans="1:7" ht="15.75">
      <c r="A58" s="3">
        <v>53</v>
      </c>
      <c r="B58" s="7">
        <v>0</v>
      </c>
      <c r="C58" s="20" t="s">
        <v>10</v>
      </c>
      <c r="D58" s="7">
        <v>0</v>
      </c>
      <c r="E58" s="33" t="s">
        <v>10</v>
      </c>
      <c r="F58" s="40">
        <v>0</v>
      </c>
      <c r="G58" s="39">
        <v>1.2525</v>
      </c>
    </row>
    <row r="59" spans="1:7" ht="15.75">
      <c r="A59" s="3">
        <v>54</v>
      </c>
      <c r="B59" s="7">
        <v>0</v>
      </c>
      <c r="C59" s="19" t="s">
        <v>10</v>
      </c>
      <c r="D59" s="7">
        <v>0</v>
      </c>
      <c r="E59" s="32" t="s">
        <v>10</v>
      </c>
      <c r="F59" s="40">
        <v>0</v>
      </c>
      <c r="G59" s="39">
        <v>0.8985</v>
      </c>
    </row>
    <row r="60" spans="1:7" ht="15.75">
      <c r="A60" s="3">
        <v>55</v>
      </c>
      <c r="B60" s="7">
        <v>0</v>
      </c>
      <c r="C60" s="19" t="s">
        <v>10</v>
      </c>
      <c r="D60" s="7">
        <v>0</v>
      </c>
      <c r="E60" s="32" t="s">
        <v>10</v>
      </c>
      <c r="F60" s="40">
        <v>0</v>
      </c>
      <c r="G60" s="39">
        <v>0.567</v>
      </c>
    </row>
    <row r="61" spans="1:7" ht="15.75">
      <c r="A61" s="3">
        <v>56</v>
      </c>
      <c r="B61" s="7">
        <v>0</v>
      </c>
      <c r="C61" s="20" t="s">
        <v>10</v>
      </c>
      <c r="D61" s="7">
        <v>0</v>
      </c>
      <c r="E61" s="33" t="s">
        <v>10</v>
      </c>
      <c r="F61" s="40">
        <v>0</v>
      </c>
      <c r="G61" s="39">
        <v>0.5955</v>
      </c>
    </row>
    <row r="62" spans="1:7" ht="15.75">
      <c r="A62" s="3">
        <v>57</v>
      </c>
      <c r="B62" s="7">
        <f>C62*4.1868</f>
        <v>24.815163599999998</v>
      </c>
      <c r="C62" s="20">
        <v>5.927</v>
      </c>
      <c r="D62" s="7">
        <f>E62*4.1868</f>
        <v>27.465407999999996</v>
      </c>
      <c r="E62" s="33">
        <v>6.56</v>
      </c>
      <c r="F62" s="40">
        <v>0.633</v>
      </c>
      <c r="G62" s="39"/>
    </row>
    <row r="63" spans="1:7" ht="15.75">
      <c r="A63" s="3">
        <v>58</v>
      </c>
      <c r="B63" s="7">
        <f>C63*4.1868</f>
        <v>5.16818592</v>
      </c>
      <c r="C63" s="19">
        <v>1.2344</v>
      </c>
      <c r="D63" s="7">
        <f>E63*4.1868</f>
        <v>6.7746610800000004</v>
      </c>
      <c r="E63" s="32">
        <v>1.6181</v>
      </c>
      <c r="F63" s="40">
        <v>0.38370000000000015</v>
      </c>
      <c r="G63" s="39"/>
    </row>
    <row r="64" spans="1:7" ht="15.75">
      <c r="A64" s="3">
        <v>59</v>
      </c>
      <c r="B64" s="7">
        <f>C64*4.1868</f>
        <v>1.9</v>
      </c>
      <c r="C64" s="19">
        <f>1.9/4.1868</f>
        <v>0.4538072035922423</v>
      </c>
      <c r="D64" s="7">
        <f>E64*4.1868</f>
        <v>1.912</v>
      </c>
      <c r="E64" s="32">
        <f>1.912/4.1868</f>
        <v>0.45667335435177225</v>
      </c>
      <c r="F64" s="40">
        <v>0.0028661507595299507</v>
      </c>
      <c r="G64" s="39"/>
    </row>
    <row r="65" spans="1:7" ht="15.75">
      <c r="A65" s="3">
        <v>60</v>
      </c>
      <c r="B65" s="7">
        <v>0</v>
      </c>
      <c r="C65" s="19" t="s">
        <v>10</v>
      </c>
      <c r="D65" s="7">
        <v>0</v>
      </c>
      <c r="E65" s="32" t="s">
        <v>10</v>
      </c>
      <c r="F65" s="40">
        <v>0</v>
      </c>
      <c r="G65" s="39">
        <v>0.9735</v>
      </c>
    </row>
    <row r="66" spans="1:7" ht="15.75">
      <c r="A66" s="3">
        <v>61</v>
      </c>
      <c r="B66" s="7">
        <f>C66*4.1868</f>
        <v>0.5296301999999999</v>
      </c>
      <c r="C66" s="19">
        <v>0.1265</v>
      </c>
      <c r="D66" s="7">
        <f>E66*4.1868</f>
        <v>0.5296301999999999</v>
      </c>
      <c r="E66" s="32">
        <v>0.1265</v>
      </c>
      <c r="F66" s="40">
        <v>0</v>
      </c>
      <c r="G66" s="39"/>
    </row>
    <row r="67" spans="1:7" ht="15.75">
      <c r="A67" s="3">
        <v>62</v>
      </c>
      <c r="B67" s="7">
        <v>0</v>
      </c>
      <c r="C67" s="20">
        <v>0.2591</v>
      </c>
      <c r="D67" s="7">
        <v>0</v>
      </c>
      <c r="E67" s="33">
        <v>0.9862</v>
      </c>
      <c r="F67" s="40">
        <v>0.7271</v>
      </c>
      <c r="G67" s="39"/>
    </row>
    <row r="68" spans="1:7" ht="15.75">
      <c r="A68" s="3">
        <v>63</v>
      </c>
      <c r="B68" s="7">
        <f>C68*4.1868</f>
        <v>19.75918392</v>
      </c>
      <c r="C68" s="20">
        <v>4.7194</v>
      </c>
      <c r="D68" s="7">
        <f>E68*4.1868</f>
        <v>24.35922108</v>
      </c>
      <c r="E68" s="33">
        <v>5.8181</v>
      </c>
      <c r="F68" s="40">
        <v>1.0987</v>
      </c>
      <c r="G68" s="39"/>
    </row>
    <row r="69" spans="1:7" ht="15.75">
      <c r="A69" s="3">
        <v>64</v>
      </c>
      <c r="B69" s="7">
        <v>0</v>
      </c>
      <c r="C69" s="20" t="s">
        <v>10</v>
      </c>
      <c r="D69" s="7">
        <v>0</v>
      </c>
      <c r="E69" s="33" t="s">
        <v>10</v>
      </c>
      <c r="F69" s="40">
        <v>0</v>
      </c>
      <c r="G69" s="39">
        <v>0.5655</v>
      </c>
    </row>
    <row r="70" spans="1:7" ht="15.75">
      <c r="A70" s="3">
        <v>65</v>
      </c>
      <c r="B70" s="7">
        <f>C70*4.1868</f>
        <v>0.34248024</v>
      </c>
      <c r="C70" s="20">
        <v>0.0818</v>
      </c>
      <c r="D70" s="7">
        <f>E70*4.1868</f>
        <v>0.42998436</v>
      </c>
      <c r="E70" s="33">
        <v>0.1027</v>
      </c>
      <c r="F70" s="40">
        <v>0.020900000000000002</v>
      </c>
      <c r="G70" s="39"/>
    </row>
    <row r="71" spans="1:7" ht="15.75">
      <c r="A71" s="3">
        <v>66</v>
      </c>
      <c r="B71" s="7">
        <f>C71*4.1868</f>
        <v>0.46975895999999995</v>
      </c>
      <c r="C71" s="20">
        <v>0.1122</v>
      </c>
      <c r="D71" s="7">
        <f>E71*4.1868</f>
        <v>1.45198224</v>
      </c>
      <c r="E71" s="33">
        <v>0.3468</v>
      </c>
      <c r="F71" s="40">
        <v>0.2346</v>
      </c>
      <c r="G71" s="39"/>
    </row>
    <row r="72" spans="1:7" ht="15.75">
      <c r="A72" s="3">
        <v>67</v>
      </c>
      <c r="B72" s="7">
        <v>0</v>
      </c>
      <c r="C72" s="20" t="s">
        <v>10</v>
      </c>
      <c r="D72" s="7">
        <v>0</v>
      </c>
      <c r="E72" s="33">
        <v>0.0227</v>
      </c>
      <c r="F72" s="40">
        <v>0.0227</v>
      </c>
      <c r="G72" s="39"/>
    </row>
    <row r="73" spans="1:7" ht="15.75">
      <c r="A73" s="3">
        <v>68</v>
      </c>
      <c r="B73" s="7">
        <v>0</v>
      </c>
      <c r="C73" s="19" t="s">
        <v>10</v>
      </c>
      <c r="D73" s="7">
        <v>0</v>
      </c>
      <c r="E73" s="32" t="s">
        <v>10</v>
      </c>
      <c r="F73" s="40">
        <v>0</v>
      </c>
      <c r="G73" s="39">
        <v>0.594</v>
      </c>
    </row>
    <row r="74" spans="1:7" ht="15.75">
      <c r="A74" s="3">
        <v>69</v>
      </c>
      <c r="B74" s="7">
        <f aca="true" t="shared" si="1" ref="B74:D83">C74*4.1868</f>
        <v>11.842782479999999</v>
      </c>
      <c r="C74" s="20">
        <v>2.8286</v>
      </c>
      <c r="D74" s="7">
        <f t="shared" si="1"/>
        <v>15.38607132</v>
      </c>
      <c r="E74" s="33">
        <v>3.6749</v>
      </c>
      <c r="F74" s="40">
        <v>0.8463000000000003</v>
      </c>
      <c r="G74" s="39"/>
    </row>
    <row r="75" spans="1:7" ht="15.75">
      <c r="A75" s="3">
        <v>70</v>
      </c>
      <c r="B75" s="7">
        <f t="shared" si="1"/>
        <v>0.43291512</v>
      </c>
      <c r="C75" s="20">
        <v>0.1034</v>
      </c>
      <c r="D75" s="7">
        <f t="shared" si="1"/>
        <v>3.2259293999999996</v>
      </c>
      <c r="E75" s="33">
        <v>0.7705</v>
      </c>
      <c r="F75" s="40">
        <v>0.6670999999999999</v>
      </c>
      <c r="G75" s="39"/>
    </row>
    <row r="76" spans="1:7" ht="15.75">
      <c r="A76" s="3">
        <v>71</v>
      </c>
      <c r="B76" s="7">
        <v>0</v>
      </c>
      <c r="C76" s="19" t="s">
        <v>10</v>
      </c>
      <c r="D76" s="7">
        <v>0</v>
      </c>
      <c r="E76" s="32" t="s">
        <v>10</v>
      </c>
      <c r="F76" s="40">
        <v>0</v>
      </c>
      <c r="G76" s="39">
        <v>1.2525</v>
      </c>
    </row>
    <row r="77" spans="1:7" ht="15.75">
      <c r="A77" s="3">
        <v>72</v>
      </c>
      <c r="B77" s="7">
        <f t="shared" si="1"/>
        <v>72.702</v>
      </c>
      <c r="C77" s="20">
        <f>72.702/4.1868</f>
        <v>17.36457437661221</v>
      </c>
      <c r="D77" s="7">
        <f t="shared" si="1"/>
        <v>76.828</v>
      </c>
      <c r="E77" s="33">
        <f>76.828/4.1868</f>
        <v>18.35005254609726</v>
      </c>
      <c r="F77" s="40">
        <v>0.9854781694850487</v>
      </c>
      <c r="G77" s="39"/>
    </row>
    <row r="78" spans="1:7" ht="15.75">
      <c r="A78" s="3">
        <v>73</v>
      </c>
      <c r="B78" s="7">
        <f t="shared" si="1"/>
        <v>8.697239640000001</v>
      </c>
      <c r="C78" s="20">
        <v>2.0773</v>
      </c>
      <c r="D78" s="7">
        <f t="shared" si="1"/>
        <v>12.03830604</v>
      </c>
      <c r="E78" s="33">
        <v>2.8753</v>
      </c>
      <c r="F78" s="41">
        <v>0.798</v>
      </c>
      <c r="G78" s="39"/>
    </row>
    <row r="79" spans="1:7" ht="15.75">
      <c r="A79" s="3">
        <v>74</v>
      </c>
      <c r="B79" s="7">
        <f t="shared" si="1"/>
        <v>3.2363964</v>
      </c>
      <c r="C79" s="21">
        <v>0.773</v>
      </c>
      <c r="D79" s="7">
        <f t="shared" si="1"/>
        <v>5.6814876</v>
      </c>
      <c r="E79" s="34">
        <v>1.357</v>
      </c>
      <c r="F79" s="40">
        <v>0.584</v>
      </c>
      <c r="G79" s="39"/>
    </row>
    <row r="80" spans="1:7" ht="15.75">
      <c r="A80" s="3">
        <v>75</v>
      </c>
      <c r="B80" s="7">
        <f t="shared" si="1"/>
        <v>3.22341732</v>
      </c>
      <c r="C80" s="19">
        <v>0.7699</v>
      </c>
      <c r="D80" s="7">
        <f t="shared" si="1"/>
        <v>3.67726644</v>
      </c>
      <c r="E80" s="32">
        <v>0.8783</v>
      </c>
      <c r="F80" s="40">
        <v>0.10839999999999994</v>
      </c>
      <c r="G80" s="39"/>
    </row>
    <row r="81" spans="1:7" ht="15.75">
      <c r="A81" s="3">
        <v>76</v>
      </c>
      <c r="B81" s="7">
        <f t="shared" si="1"/>
        <v>11.9030724</v>
      </c>
      <c r="C81" s="19">
        <v>2.843</v>
      </c>
      <c r="D81" s="7">
        <f t="shared" si="1"/>
        <v>13.188419999999999</v>
      </c>
      <c r="E81" s="32">
        <v>3.15</v>
      </c>
      <c r="F81" s="40">
        <v>0.30699999999999994</v>
      </c>
      <c r="G81" s="39"/>
    </row>
    <row r="82" spans="1:7" ht="15.75">
      <c r="A82" s="3">
        <v>77</v>
      </c>
      <c r="B82" s="7">
        <v>0</v>
      </c>
      <c r="C82" s="21" t="s">
        <v>10</v>
      </c>
      <c r="D82" s="7">
        <v>0</v>
      </c>
      <c r="E82" s="34" t="s">
        <v>10</v>
      </c>
      <c r="F82" s="40">
        <v>0</v>
      </c>
      <c r="G82" s="39">
        <v>0.5955</v>
      </c>
    </row>
    <row r="83" spans="1:7" ht="15.75">
      <c r="A83" s="3">
        <v>78</v>
      </c>
      <c r="B83" s="7">
        <f t="shared" si="1"/>
        <v>31.794</v>
      </c>
      <c r="C83" s="19">
        <f>31.794/4.1868</f>
        <v>7.593866437374606</v>
      </c>
      <c r="D83" s="7">
        <f t="shared" si="1"/>
        <v>32.422</v>
      </c>
      <c r="E83" s="32">
        <f>32.422/4.1868</f>
        <v>7.743861660456673</v>
      </c>
      <c r="F83" s="40">
        <v>0.14999522308206714</v>
      </c>
      <c r="G83" s="39"/>
    </row>
    <row r="84" spans="1:7" ht="15.75">
      <c r="A84" s="3">
        <v>79</v>
      </c>
      <c r="B84" s="7">
        <v>0</v>
      </c>
      <c r="C84" s="20">
        <v>0.1791</v>
      </c>
      <c r="D84" s="7">
        <v>0</v>
      </c>
      <c r="E84" s="33">
        <v>0.2546</v>
      </c>
      <c r="F84" s="40">
        <v>0.07549999999999998</v>
      </c>
      <c r="G84" s="39"/>
    </row>
    <row r="85" spans="1:7" ht="15.75">
      <c r="A85" s="3">
        <v>80</v>
      </c>
      <c r="B85" s="7">
        <f aca="true" t="shared" si="2" ref="B85:D90">C85*4.1868</f>
        <v>24.120154799999998</v>
      </c>
      <c r="C85" s="19">
        <v>5.761</v>
      </c>
      <c r="D85" s="7">
        <f t="shared" si="2"/>
        <v>28.616778</v>
      </c>
      <c r="E85" s="32">
        <v>6.835</v>
      </c>
      <c r="F85" s="40">
        <v>1.0739999999999998</v>
      </c>
      <c r="G85" s="39"/>
    </row>
    <row r="86" spans="1:7" ht="15.75">
      <c r="A86" s="3">
        <v>81</v>
      </c>
      <c r="B86" s="7">
        <f t="shared" si="2"/>
        <v>6.137011439999999</v>
      </c>
      <c r="C86" s="20">
        <v>1.4658</v>
      </c>
      <c r="D86" s="7">
        <f t="shared" si="2"/>
        <v>7.99092648</v>
      </c>
      <c r="E86" s="33">
        <v>1.9086</v>
      </c>
      <c r="F86" s="40">
        <v>0.4428000000000001</v>
      </c>
      <c r="G86" s="39"/>
    </row>
    <row r="87" spans="1:7" ht="15.75">
      <c r="A87" s="3">
        <v>82</v>
      </c>
      <c r="B87" s="7">
        <f t="shared" si="2"/>
        <v>30.7771668</v>
      </c>
      <c r="C87" s="20">
        <v>7.351</v>
      </c>
      <c r="D87" s="7">
        <f t="shared" si="2"/>
        <v>32.190630479999996</v>
      </c>
      <c r="E87" s="33">
        <v>7.6886</v>
      </c>
      <c r="F87" s="40">
        <v>0.3376000000000001</v>
      </c>
      <c r="G87" s="39"/>
    </row>
    <row r="88" spans="1:7" ht="15.75">
      <c r="A88" s="3">
        <v>83</v>
      </c>
      <c r="B88" s="7">
        <f t="shared" si="2"/>
        <v>9.353729880000001</v>
      </c>
      <c r="C88" s="20">
        <v>2.2341</v>
      </c>
      <c r="D88" s="7">
        <f t="shared" si="2"/>
        <v>12.330125999999998</v>
      </c>
      <c r="E88" s="33">
        <v>2.945</v>
      </c>
      <c r="F88" s="40">
        <v>0.7108999999999996</v>
      </c>
      <c r="G88" s="39"/>
    </row>
    <row r="89" spans="1:7" ht="15.75">
      <c r="A89" s="3">
        <v>84</v>
      </c>
      <c r="B89" s="7">
        <f t="shared" si="2"/>
        <v>5.752663200000001</v>
      </c>
      <c r="C89" s="20">
        <v>1.374</v>
      </c>
      <c r="D89" s="7">
        <f t="shared" si="2"/>
        <v>6.0541127999999995</v>
      </c>
      <c r="E89" s="33">
        <v>1.446</v>
      </c>
      <c r="F89" s="40">
        <v>0.07199999999999984</v>
      </c>
      <c r="G89" s="39"/>
    </row>
    <row r="90" spans="1:7" ht="15.75">
      <c r="A90" s="3">
        <v>85</v>
      </c>
      <c r="B90" s="7">
        <f t="shared" si="2"/>
        <v>0.5400971999999999</v>
      </c>
      <c r="C90" s="20">
        <v>0.129</v>
      </c>
      <c r="D90" s="7">
        <f t="shared" si="2"/>
        <v>0.5400971999999999</v>
      </c>
      <c r="E90" s="33">
        <v>0.129</v>
      </c>
      <c r="F90" s="40">
        <v>0</v>
      </c>
      <c r="G90" s="39"/>
    </row>
    <row r="91" spans="1:7" ht="15.75">
      <c r="A91" s="3">
        <v>86</v>
      </c>
      <c r="B91" s="7">
        <v>0</v>
      </c>
      <c r="C91" s="19">
        <v>0.5872</v>
      </c>
      <c r="D91" s="7">
        <v>0</v>
      </c>
      <c r="E91" s="32">
        <v>0.8935</v>
      </c>
      <c r="F91" s="40">
        <v>0.3062999999999999</v>
      </c>
      <c r="G91" s="39"/>
    </row>
    <row r="92" spans="1:7" ht="15.75">
      <c r="A92" s="3">
        <v>87</v>
      </c>
      <c r="B92" s="7">
        <f aca="true" t="shared" si="3" ref="B92:D101">C92*4.1868</f>
        <v>17.952998400000002</v>
      </c>
      <c r="C92" s="20">
        <v>4.288</v>
      </c>
      <c r="D92" s="7">
        <f t="shared" si="3"/>
        <v>19.9166076</v>
      </c>
      <c r="E92" s="33">
        <v>4.757</v>
      </c>
      <c r="F92" s="40">
        <v>0.4689999999999994</v>
      </c>
      <c r="G92" s="39"/>
    </row>
    <row r="93" spans="1:7" ht="15.75">
      <c r="A93" s="3">
        <v>88</v>
      </c>
      <c r="B93" s="7">
        <f t="shared" si="3"/>
        <v>0.70673184</v>
      </c>
      <c r="C93" s="20">
        <v>0.1688</v>
      </c>
      <c r="D93" s="7">
        <f t="shared" si="3"/>
        <v>0.70673184</v>
      </c>
      <c r="E93" s="33">
        <v>0.1688</v>
      </c>
      <c r="F93" s="40">
        <v>0</v>
      </c>
      <c r="G93" s="39"/>
    </row>
    <row r="94" spans="1:7" ht="15.75">
      <c r="A94" s="3">
        <v>89</v>
      </c>
      <c r="B94" s="7">
        <f t="shared" si="3"/>
        <v>43.17888708</v>
      </c>
      <c r="C94" s="20">
        <v>10.3131</v>
      </c>
      <c r="D94" s="7">
        <f t="shared" si="3"/>
        <v>48.186718559999996</v>
      </c>
      <c r="E94" s="33">
        <v>11.5092</v>
      </c>
      <c r="F94" s="40">
        <v>1.1960999999999995</v>
      </c>
      <c r="G94" s="39"/>
    </row>
    <row r="95" spans="1:7" ht="15.75">
      <c r="A95" s="3">
        <v>90</v>
      </c>
      <c r="B95" s="7">
        <v>0</v>
      </c>
      <c r="C95" s="20" t="s">
        <v>10</v>
      </c>
      <c r="D95" s="7">
        <v>0</v>
      </c>
      <c r="E95" s="33" t="s">
        <v>10</v>
      </c>
      <c r="F95" s="40">
        <v>0</v>
      </c>
      <c r="G95" s="39">
        <v>0.8969999999999999</v>
      </c>
    </row>
    <row r="96" spans="1:7" ht="15.75">
      <c r="A96" s="3">
        <v>91</v>
      </c>
      <c r="B96" s="7">
        <f t="shared" si="3"/>
        <v>2.92406112</v>
      </c>
      <c r="C96" s="19">
        <v>0.6984</v>
      </c>
      <c r="D96" s="7">
        <f t="shared" si="3"/>
        <v>2.96509176</v>
      </c>
      <c r="E96" s="32">
        <v>0.7082</v>
      </c>
      <c r="F96" s="40">
        <v>0.009800000000000031</v>
      </c>
      <c r="G96" s="39"/>
    </row>
    <row r="97" spans="1:7" ht="15.75">
      <c r="A97" s="3">
        <v>92</v>
      </c>
      <c r="B97" s="7">
        <f t="shared" si="3"/>
        <v>27.214199999999998</v>
      </c>
      <c r="C97" s="20">
        <v>6.5</v>
      </c>
      <c r="D97" s="7">
        <f t="shared" si="3"/>
        <v>30.14496</v>
      </c>
      <c r="E97" s="33">
        <v>7.2</v>
      </c>
      <c r="F97" s="40">
        <v>0.7000000000000002</v>
      </c>
      <c r="G97" s="39"/>
    </row>
    <row r="98" spans="1:7" ht="15.75">
      <c r="A98" s="3">
        <v>93</v>
      </c>
      <c r="B98" s="7">
        <f t="shared" si="3"/>
        <v>2.46644388</v>
      </c>
      <c r="C98" s="20">
        <v>0.5891</v>
      </c>
      <c r="D98" s="7">
        <f t="shared" si="3"/>
        <v>2.53385136</v>
      </c>
      <c r="E98" s="33">
        <v>0.6052</v>
      </c>
      <c r="F98" s="40">
        <v>0.016100000000000003</v>
      </c>
      <c r="G98" s="39"/>
    </row>
    <row r="99" spans="1:7" ht="15.75">
      <c r="A99" s="3">
        <v>94</v>
      </c>
      <c r="B99" s="7">
        <v>0</v>
      </c>
      <c r="C99" s="19" t="s">
        <v>10</v>
      </c>
      <c r="D99" s="7">
        <v>0</v>
      </c>
      <c r="E99" s="32" t="s">
        <v>10</v>
      </c>
      <c r="F99" s="40">
        <v>0</v>
      </c>
      <c r="G99" s="39">
        <v>0.5955</v>
      </c>
    </row>
    <row r="100" spans="1:7" ht="15.75">
      <c r="A100" s="3">
        <v>95</v>
      </c>
      <c r="B100" s="7">
        <f t="shared" si="3"/>
        <v>0.18045107999999999</v>
      </c>
      <c r="C100" s="20">
        <v>0.0431</v>
      </c>
      <c r="D100" s="7">
        <v>0</v>
      </c>
      <c r="E100" s="33">
        <v>0.0516</v>
      </c>
      <c r="F100" s="40">
        <v>0.0085</v>
      </c>
      <c r="G100" s="39"/>
    </row>
    <row r="101" spans="1:7" ht="15.75">
      <c r="A101" s="3">
        <v>96</v>
      </c>
      <c r="B101" s="7">
        <f t="shared" si="3"/>
        <v>1.95565428</v>
      </c>
      <c r="C101" s="20">
        <v>0.4671</v>
      </c>
      <c r="D101" s="7">
        <f t="shared" si="3"/>
        <v>2.62009944</v>
      </c>
      <c r="E101" s="33">
        <v>0.6258</v>
      </c>
      <c r="F101" s="40">
        <v>0.1587</v>
      </c>
      <c r="G101" s="39"/>
    </row>
    <row r="102" spans="1:7" ht="15.75">
      <c r="A102" s="3">
        <v>97</v>
      </c>
      <c r="B102" s="7">
        <v>0</v>
      </c>
      <c r="C102" s="19" t="s">
        <v>10</v>
      </c>
      <c r="D102" s="7">
        <v>0</v>
      </c>
      <c r="E102" s="32" t="s">
        <v>10</v>
      </c>
      <c r="F102" s="40">
        <v>0</v>
      </c>
      <c r="G102" s="39">
        <v>0.543</v>
      </c>
    </row>
    <row r="103" spans="1:7" ht="15.75">
      <c r="A103" s="3">
        <v>98</v>
      </c>
      <c r="B103" s="7">
        <v>0</v>
      </c>
      <c r="C103" s="19" t="s">
        <v>10</v>
      </c>
      <c r="D103" s="7">
        <v>0</v>
      </c>
      <c r="E103" s="32" t="s">
        <v>10</v>
      </c>
      <c r="F103" s="40">
        <v>0</v>
      </c>
      <c r="G103" s="39">
        <v>1.2555</v>
      </c>
    </row>
    <row r="104" spans="1:7" ht="15.75">
      <c r="A104" s="3">
        <v>99</v>
      </c>
      <c r="B104" s="7">
        <f aca="true" t="shared" si="4" ref="B104:D107">C104*4.1868</f>
        <v>19.4644332</v>
      </c>
      <c r="C104" s="20">
        <v>4.649</v>
      </c>
      <c r="D104" s="7">
        <f t="shared" si="4"/>
        <v>22.9520376</v>
      </c>
      <c r="E104" s="33">
        <v>5.482</v>
      </c>
      <c r="F104" s="40">
        <v>0.8330000000000002</v>
      </c>
      <c r="G104" s="39"/>
    </row>
    <row r="105" spans="1:7" ht="15.75">
      <c r="A105" s="3">
        <v>100</v>
      </c>
      <c r="B105" s="7">
        <v>0</v>
      </c>
      <c r="C105" s="20" t="s">
        <v>10</v>
      </c>
      <c r="D105" s="7">
        <v>0</v>
      </c>
      <c r="E105" s="33" t="s">
        <v>10</v>
      </c>
      <c r="F105" s="40">
        <v>0</v>
      </c>
      <c r="G105" s="39">
        <v>0.5685</v>
      </c>
    </row>
    <row r="106" spans="1:7" ht="15.75">
      <c r="A106" s="3">
        <v>101</v>
      </c>
      <c r="B106" s="7">
        <f t="shared" si="4"/>
        <v>2.7297936</v>
      </c>
      <c r="C106" s="20">
        <v>0.652</v>
      </c>
      <c r="D106" s="7">
        <f t="shared" si="4"/>
        <v>4.747831199999999</v>
      </c>
      <c r="E106" s="33">
        <v>1.134</v>
      </c>
      <c r="F106" s="40">
        <v>0.4819999999999999</v>
      </c>
      <c r="G106" s="39"/>
    </row>
    <row r="107" spans="1:7" ht="15.75">
      <c r="A107" s="3">
        <v>102</v>
      </c>
      <c r="B107" s="7">
        <f t="shared" si="4"/>
        <v>3.5441262</v>
      </c>
      <c r="C107" s="21">
        <v>0.8465</v>
      </c>
      <c r="D107" s="7">
        <f t="shared" si="4"/>
        <v>4.96010196</v>
      </c>
      <c r="E107" s="34">
        <v>1.1847</v>
      </c>
      <c r="F107" s="40">
        <v>0.33820000000000006</v>
      </c>
      <c r="G107" s="39"/>
    </row>
    <row r="108" spans="1:7" ht="15.75">
      <c r="A108" s="3">
        <v>103</v>
      </c>
      <c r="B108" s="7">
        <v>0</v>
      </c>
      <c r="C108" s="19" t="s">
        <v>10</v>
      </c>
      <c r="D108" s="7">
        <v>0</v>
      </c>
      <c r="E108" s="32" t="s">
        <v>10</v>
      </c>
      <c r="F108" s="40">
        <v>0</v>
      </c>
      <c r="G108" s="39">
        <v>0.594</v>
      </c>
    </row>
    <row r="109" spans="1:7" ht="15.75">
      <c r="A109" s="3">
        <v>104</v>
      </c>
      <c r="B109" s="7">
        <v>0</v>
      </c>
      <c r="C109" s="19">
        <v>0.0124</v>
      </c>
      <c r="D109" s="7">
        <v>0</v>
      </c>
      <c r="E109" s="32">
        <v>0.343</v>
      </c>
      <c r="F109" s="40">
        <v>0.3306</v>
      </c>
      <c r="G109" s="39"/>
    </row>
    <row r="110" spans="1:7" ht="15.75">
      <c r="A110" s="3">
        <v>105</v>
      </c>
      <c r="B110" s="7">
        <f>C110*4.1868</f>
        <v>2.73649248</v>
      </c>
      <c r="C110" s="19">
        <v>0.6536</v>
      </c>
      <c r="D110" s="7">
        <f>E110*4.1868</f>
        <v>3.8681845200000002</v>
      </c>
      <c r="E110" s="32">
        <v>0.9239</v>
      </c>
      <c r="F110" s="40">
        <v>0.2703000000000001</v>
      </c>
      <c r="G110" s="39"/>
    </row>
    <row r="111" spans="1:7" ht="15.75">
      <c r="A111" s="3">
        <v>106</v>
      </c>
      <c r="B111" s="7">
        <f>C111*4.1868</f>
        <v>6.81024888</v>
      </c>
      <c r="C111" s="19">
        <v>1.6266</v>
      </c>
      <c r="D111" s="7">
        <f>E111*4.1868</f>
        <v>8.3589462</v>
      </c>
      <c r="E111" s="32">
        <v>1.9965</v>
      </c>
      <c r="F111" s="40">
        <v>0.3698999999999999</v>
      </c>
      <c r="G111" s="39"/>
    </row>
    <row r="112" spans="1:7" ht="15.75">
      <c r="A112" s="3">
        <v>107</v>
      </c>
      <c r="B112" s="7">
        <v>0</v>
      </c>
      <c r="C112" s="19">
        <f>123.821/4.1868</f>
        <v>29.574137766313175</v>
      </c>
      <c r="D112" s="7">
        <v>0</v>
      </c>
      <c r="E112" s="32">
        <f>128.241/4.1868</f>
        <v>30.62983662940671</v>
      </c>
      <c r="F112" s="40">
        <v>1.0556988630935358</v>
      </c>
      <c r="G112" s="39"/>
    </row>
    <row r="113" spans="1:7" ht="15.75">
      <c r="A113" s="3">
        <v>108</v>
      </c>
      <c r="B113" s="7">
        <f aca="true" t="shared" si="5" ref="B113:D120">C113*4.1868</f>
        <v>11.660238</v>
      </c>
      <c r="C113" s="19">
        <v>2.785</v>
      </c>
      <c r="D113" s="7">
        <f t="shared" si="5"/>
        <v>13.5526716</v>
      </c>
      <c r="E113" s="32">
        <v>3.237</v>
      </c>
      <c r="F113" s="40">
        <v>0.45199999999999996</v>
      </c>
      <c r="G113" s="39"/>
    </row>
    <row r="114" spans="1:7" ht="15.75">
      <c r="A114" s="3">
        <v>109</v>
      </c>
      <c r="B114" s="7">
        <f t="shared" si="5"/>
        <v>24.216451199999998</v>
      </c>
      <c r="C114" s="19">
        <v>5.784</v>
      </c>
      <c r="D114" s="7">
        <f t="shared" si="5"/>
        <v>26.376839999999998</v>
      </c>
      <c r="E114" s="32">
        <v>6.3</v>
      </c>
      <c r="F114" s="40">
        <v>0.516</v>
      </c>
      <c r="G114" s="39"/>
    </row>
    <row r="115" spans="1:7" ht="15.75">
      <c r="A115" s="3">
        <v>110</v>
      </c>
      <c r="B115" s="7">
        <f t="shared" si="5"/>
        <v>7.398075599999999</v>
      </c>
      <c r="C115" s="20">
        <v>1.767</v>
      </c>
      <c r="D115" s="7">
        <f t="shared" si="5"/>
        <v>9.914342399999999</v>
      </c>
      <c r="E115" s="33">
        <v>2.368</v>
      </c>
      <c r="F115" s="40">
        <v>0.601</v>
      </c>
      <c r="G115" s="39"/>
    </row>
    <row r="116" spans="1:7" ht="15.75">
      <c r="A116" s="3">
        <v>111</v>
      </c>
      <c r="B116" s="7">
        <f t="shared" si="5"/>
        <v>4.594</v>
      </c>
      <c r="C116" s="20">
        <f>4.594/4.1868</f>
        <v>1.0972580491067165</v>
      </c>
      <c r="D116" s="7">
        <f t="shared" si="5"/>
        <v>5.584</v>
      </c>
      <c r="E116" s="33">
        <f>5.584/4.1868</f>
        <v>1.3337154867679373</v>
      </c>
      <c r="F116" s="40">
        <v>0.23645743766122074</v>
      </c>
      <c r="G116" s="39"/>
    </row>
    <row r="117" spans="1:7" ht="15.75">
      <c r="A117" s="3">
        <v>112</v>
      </c>
      <c r="B117" s="7">
        <f t="shared" si="5"/>
        <v>9.679881599999998</v>
      </c>
      <c r="C117" s="20">
        <v>2.312</v>
      </c>
      <c r="D117" s="7">
        <f t="shared" si="5"/>
        <v>11.538820799999998</v>
      </c>
      <c r="E117" s="33">
        <v>2.756</v>
      </c>
      <c r="F117" s="40">
        <v>0.44399999999999995</v>
      </c>
      <c r="G117" s="39"/>
    </row>
    <row r="118" spans="1:7" ht="15.75">
      <c r="A118" s="3">
        <v>113</v>
      </c>
      <c r="B118" s="7">
        <f t="shared" si="5"/>
        <v>3.11749128</v>
      </c>
      <c r="C118" s="20">
        <v>0.7446</v>
      </c>
      <c r="D118" s="7">
        <f t="shared" si="5"/>
        <v>3.95987544</v>
      </c>
      <c r="E118" s="33">
        <v>0.9458</v>
      </c>
      <c r="F118" s="40">
        <v>0.20119999999999993</v>
      </c>
      <c r="G118" s="39"/>
    </row>
    <row r="119" spans="1:7" ht="15.75">
      <c r="A119" s="3">
        <v>114</v>
      </c>
      <c r="B119" s="7">
        <v>0</v>
      </c>
      <c r="C119" s="19" t="s">
        <v>10</v>
      </c>
      <c r="D119" s="7">
        <v>0</v>
      </c>
      <c r="E119" s="32" t="s">
        <v>10</v>
      </c>
      <c r="F119" s="40">
        <v>0</v>
      </c>
      <c r="G119" s="39">
        <v>0.975</v>
      </c>
    </row>
    <row r="120" spans="1:7" ht="15.75">
      <c r="A120" s="3">
        <v>115</v>
      </c>
      <c r="B120" s="7">
        <f t="shared" si="5"/>
        <v>27.042</v>
      </c>
      <c r="C120" s="20">
        <f>27.042/4.1868</f>
        <v>6.458870736600746</v>
      </c>
      <c r="D120" s="7">
        <f t="shared" si="5"/>
        <v>27.059</v>
      </c>
      <c r="E120" s="33">
        <f>27.059/4.1868</f>
        <v>6.462931116843413</v>
      </c>
      <c r="F120" s="40">
        <v>0.004060380242667527</v>
      </c>
      <c r="G120" s="39"/>
    </row>
    <row r="121" spans="1:7" ht="15.75">
      <c r="A121" s="3">
        <v>116</v>
      </c>
      <c r="B121" s="7">
        <v>0</v>
      </c>
      <c r="C121" s="19" t="s">
        <v>10</v>
      </c>
      <c r="D121" s="7">
        <v>0</v>
      </c>
      <c r="E121" s="32" t="s">
        <v>10</v>
      </c>
      <c r="F121" s="40">
        <v>0</v>
      </c>
      <c r="G121" s="39">
        <v>1.2539999999999998</v>
      </c>
    </row>
    <row r="122" spans="1:7" ht="15.75">
      <c r="A122" s="3">
        <v>117</v>
      </c>
      <c r="B122" s="7">
        <v>0</v>
      </c>
      <c r="C122" s="20">
        <v>0.684</v>
      </c>
      <c r="D122" s="7">
        <v>0</v>
      </c>
      <c r="E122" s="33">
        <v>0.879</v>
      </c>
      <c r="F122" s="40">
        <v>0.19499999999999995</v>
      </c>
      <c r="G122" s="39"/>
    </row>
    <row r="123" spans="1:7" ht="15.75">
      <c r="A123" s="3">
        <v>118</v>
      </c>
      <c r="B123" s="7">
        <f>C123*4.1868</f>
        <v>1.1467645199999998</v>
      </c>
      <c r="C123" s="19">
        <v>0.2739</v>
      </c>
      <c r="D123" s="7">
        <f>E123*4.1868</f>
        <v>1.3887615599999998</v>
      </c>
      <c r="E123" s="32">
        <v>0.3317</v>
      </c>
      <c r="F123" s="40">
        <v>0.05780000000000002</v>
      </c>
      <c r="G123" s="39"/>
    </row>
    <row r="124" spans="1:7" ht="15.75">
      <c r="A124" s="3">
        <v>119</v>
      </c>
      <c r="B124" s="7">
        <f>C124*4.1868</f>
        <v>7.776562319999999</v>
      </c>
      <c r="C124" s="21">
        <v>1.8574</v>
      </c>
      <c r="D124" s="7">
        <f>E124*4.1868</f>
        <v>10.304133479999999</v>
      </c>
      <c r="E124" s="34">
        <v>2.4611</v>
      </c>
      <c r="F124" s="40">
        <v>0.6037000000000001</v>
      </c>
      <c r="G124" s="39"/>
    </row>
    <row r="125" spans="1:7" ht="15.75">
      <c r="A125" s="3">
        <v>120</v>
      </c>
      <c r="B125" s="7">
        <f>C125*4.1868</f>
        <v>3.75304752</v>
      </c>
      <c r="C125" s="20">
        <v>0.8964</v>
      </c>
      <c r="D125" s="7">
        <f>E125*4.1868</f>
        <v>3.82631652</v>
      </c>
      <c r="E125" s="33">
        <v>0.9139</v>
      </c>
      <c r="F125" s="40">
        <v>0.01750000000000007</v>
      </c>
      <c r="G125" s="39"/>
    </row>
    <row r="126" spans="1:7" ht="15.75">
      <c r="A126" s="3">
        <v>121</v>
      </c>
      <c r="B126" s="7">
        <f>C126*4.1868</f>
        <v>0.005861519999999999</v>
      </c>
      <c r="C126" s="20">
        <v>0.0014</v>
      </c>
      <c r="D126" s="7">
        <f>E126*4.1868</f>
        <v>0.0062802</v>
      </c>
      <c r="E126" s="33">
        <v>0.0015</v>
      </c>
      <c r="F126" s="40">
        <v>0.00010000000000000005</v>
      </c>
      <c r="G126" s="39"/>
    </row>
    <row r="127" spans="1:7" ht="15.75">
      <c r="A127" s="3">
        <v>122</v>
      </c>
      <c r="B127" s="7">
        <v>0</v>
      </c>
      <c r="C127" s="20">
        <v>0.3293</v>
      </c>
      <c r="D127" s="7">
        <v>0</v>
      </c>
      <c r="E127" s="33">
        <v>0.3699</v>
      </c>
      <c r="F127" s="40">
        <v>0.040600000000000025</v>
      </c>
      <c r="G127" s="39"/>
    </row>
    <row r="128" spans="1:7" ht="15.75">
      <c r="A128" s="3">
        <v>123</v>
      </c>
      <c r="B128" s="7">
        <v>0</v>
      </c>
      <c r="C128" s="20">
        <v>1.2075</v>
      </c>
      <c r="D128" s="7">
        <v>0</v>
      </c>
      <c r="E128" s="33">
        <v>1.8102</v>
      </c>
      <c r="F128" s="40">
        <v>0.6027</v>
      </c>
      <c r="G128" s="39"/>
    </row>
    <row r="129" spans="1:7" ht="15.75">
      <c r="A129" s="3">
        <v>124</v>
      </c>
      <c r="B129" s="7">
        <f>C129*4.1868</f>
        <v>2.5497612</v>
      </c>
      <c r="C129" s="20">
        <v>0.609</v>
      </c>
      <c r="D129" s="7">
        <f>E129*4.1868</f>
        <v>3.5353339200000002</v>
      </c>
      <c r="E129" s="33">
        <v>0.8444</v>
      </c>
      <c r="F129" s="40">
        <v>0.23540000000000005</v>
      </c>
      <c r="G129" s="39"/>
    </row>
    <row r="130" spans="1:7" ht="15.75">
      <c r="A130" s="3">
        <v>125</v>
      </c>
      <c r="B130" s="7">
        <v>0</v>
      </c>
      <c r="C130" s="20" t="s">
        <v>10</v>
      </c>
      <c r="D130" s="7">
        <v>0</v>
      </c>
      <c r="E130" s="33" t="s">
        <v>10</v>
      </c>
      <c r="F130" s="40">
        <v>0</v>
      </c>
      <c r="G130" s="39">
        <v>1.2585</v>
      </c>
    </row>
    <row r="131" spans="1:7" ht="15.75">
      <c r="A131" s="3">
        <v>126</v>
      </c>
      <c r="B131" s="7">
        <v>0</v>
      </c>
      <c r="C131" s="20">
        <v>1.464</v>
      </c>
      <c r="D131" s="7">
        <v>0</v>
      </c>
      <c r="E131" s="33">
        <v>1.932</v>
      </c>
      <c r="F131" s="40">
        <v>0.46799999999999997</v>
      </c>
      <c r="G131" s="39"/>
    </row>
    <row r="132" spans="1:7" ht="15.75">
      <c r="A132" s="3">
        <v>127</v>
      </c>
      <c r="B132" s="7">
        <f aca="true" t="shared" si="6" ref="B132:D136">C132*4.1868</f>
        <v>4.68251712</v>
      </c>
      <c r="C132" s="20">
        <v>1.1184</v>
      </c>
      <c r="D132" s="7">
        <f t="shared" si="6"/>
        <v>5.30928108</v>
      </c>
      <c r="E132" s="33">
        <v>1.2681</v>
      </c>
      <c r="F132" s="40">
        <v>0.14969999999999994</v>
      </c>
      <c r="G132" s="39"/>
    </row>
    <row r="133" spans="1:7" ht="15.75">
      <c r="A133" s="3">
        <v>128</v>
      </c>
      <c r="B133" s="7">
        <f t="shared" si="6"/>
        <v>3.48258024</v>
      </c>
      <c r="C133" s="20">
        <v>0.8318</v>
      </c>
      <c r="D133" s="7">
        <f t="shared" si="6"/>
        <v>4.37353128</v>
      </c>
      <c r="E133" s="33">
        <v>1.0446</v>
      </c>
      <c r="F133" s="40">
        <v>0.2128</v>
      </c>
      <c r="G133" s="39"/>
    </row>
    <row r="134" spans="1:7" ht="15.75">
      <c r="A134" s="3">
        <v>129</v>
      </c>
      <c r="B134" s="7">
        <v>0</v>
      </c>
      <c r="C134" s="20" t="s">
        <v>9</v>
      </c>
      <c r="D134" s="7">
        <v>0</v>
      </c>
      <c r="E134" s="33" t="s">
        <v>9</v>
      </c>
      <c r="F134" s="40">
        <v>0</v>
      </c>
      <c r="G134" s="39">
        <v>0.6615</v>
      </c>
    </row>
    <row r="135" spans="1:7" ht="15.75">
      <c r="A135" s="3">
        <v>130</v>
      </c>
      <c r="B135" s="7">
        <f t="shared" si="6"/>
        <v>0</v>
      </c>
      <c r="C135" s="19">
        <v>0</v>
      </c>
      <c r="D135" s="7">
        <f t="shared" si="6"/>
        <v>0</v>
      </c>
      <c r="E135" s="32">
        <v>0</v>
      </c>
      <c r="F135" s="40">
        <v>0</v>
      </c>
      <c r="G135" s="39">
        <v>0</v>
      </c>
    </row>
    <row r="136" spans="1:7" ht="15.75">
      <c r="A136" s="3">
        <v>131</v>
      </c>
      <c r="B136" s="7">
        <f t="shared" si="6"/>
        <v>29.72628</v>
      </c>
      <c r="C136" s="20">
        <v>7.1</v>
      </c>
      <c r="D136" s="7">
        <f t="shared" si="6"/>
        <v>32.23836</v>
      </c>
      <c r="E136" s="33">
        <v>7.7</v>
      </c>
      <c r="F136" s="40">
        <v>0.6000000000000005</v>
      </c>
      <c r="G136" s="39"/>
    </row>
    <row r="137" spans="1:7" ht="15.75">
      <c r="A137" s="3">
        <v>132</v>
      </c>
      <c r="B137" s="7">
        <v>0</v>
      </c>
      <c r="C137" s="19" t="s">
        <v>10</v>
      </c>
      <c r="D137" s="7">
        <v>0</v>
      </c>
      <c r="E137" s="32" t="s">
        <v>10</v>
      </c>
      <c r="F137" s="40">
        <v>0</v>
      </c>
      <c r="G137" s="39">
        <v>0.972</v>
      </c>
    </row>
    <row r="138" spans="1:7" ht="15.75">
      <c r="A138" s="3">
        <v>133</v>
      </c>
      <c r="B138" s="7">
        <v>0</v>
      </c>
      <c r="C138" s="20">
        <v>0.946</v>
      </c>
      <c r="D138" s="7">
        <v>0</v>
      </c>
      <c r="E138" s="33">
        <v>1.5897</v>
      </c>
      <c r="F138" s="40">
        <v>0.6436999999999999</v>
      </c>
      <c r="G138" s="39"/>
    </row>
    <row r="139" spans="1:7" ht="15.75">
      <c r="A139" s="3">
        <v>134</v>
      </c>
      <c r="B139" s="7">
        <f>C139*4.1868</f>
        <v>77.87448</v>
      </c>
      <c r="C139" s="20">
        <v>18.6</v>
      </c>
      <c r="D139" s="7">
        <f>E139*4.1868</f>
        <v>83.73599999999999</v>
      </c>
      <c r="E139" s="33">
        <v>20</v>
      </c>
      <c r="F139" s="40">
        <v>1.3999999999999986</v>
      </c>
      <c r="G139" s="39"/>
    </row>
    <row r="140" spans="1:7" ht="15.75">
      <c r="A140" s="3">
        <v>135</v>
      </c>
      <c r="B140" s="7">
        <v>0</v>
      </c>
      <c r="C140" s="20" t="s">
        <v>10</v>
      </c>
      <c r="D140" s="7">
        <v>0</v>
      </c>
      <c r="E140" s="33" t="s">
        <v>10</v>
      </c>
      <c r="F140" s="40">
        <v>0</v>
      </c>
      <c r="G140" s="39">
        <v>0.903</v>
      </c>
    </row>
    <row r="141" spans="1:7" ht="15.75">
      <c r="A141" s="3">
        <v>136</v>
      </c>
      <c r="B141" s="7">
        <f>C141*4.1868</f>
        <v>0.06447672</v>
      </c>
      <c r="C141" s="20">
        <v>0.0154</v>
      </c>
      <c r="D141" s="7">
        <f>E141*4.1868</f>
        <v>0.07075691999999999</v>
      </c>
      <c r="E141" s="33">
        <v>0.0169</v>
      </c>
      <c r="F141" s="40">
        <v>0.0014999999999999979</v>
      </c>
      <c r="G141" s="39"/>
    </row>
    <row r="142" spans="1:7" ht="15.75">
      <c r="A142" s="3">
        <v>137</v>
      </c>
      <c r="B142" s="7">
        <f>C142*4.1868</f>
        <v>0.0146538</v>
      </c>
      <c r="C142" s="19">
        <v>0.0035</v>
      </c>
      <c r="D142" s="7">
        <f>E142*4.1868</f>
        <v>0.0146538</v>
      </c>
      <c r="E142" s="32">
        <v>0.0035</v>
      </c>
      <c r="F142" s="40">
        <v>0</v>
      </c>
      <c r="G142" s="39"/>
    </row>
    <row r="143" spans="1:7" ht="15.75">
      <c r="A143" s="3">
        <v>138</v>
      </c>
      <c r="B143" s="7">
        <v>0</v>
      </c>
      <c r="C143" s="20">
        <v>0</v>
      </c>
      <c r="D143" s="7">
        <v>0</v>
      </c>
      <c r="E143" s="33">
        <v>0</v>
      </c>
      <c r="F143" s="40">
        <v>0</v>
      </c>
      <c r="G143" s="39"/>
    </row>
    <row r="144" spans="1:7" ht="15.75">
      <c r="A144" s="3">
        <v>139</v>
      </c>
      <c r="B144" s="7">
        <f>C144*4.1868</f>
        <v>7.55131248</v>
      </c>
      <c r="C144" s="19">
        <v>1.8036</v>
      </c>
      <c r="D144" s="7">
        <f>E144*4.1868</f>
        <v>9.86493816</v>
      </c>
      <c r="E144" s="32">
        <v>2.3562</v>
      </c>
      <c r="F144" s="40">
        <v>0.5525999999999998</v>
      </c>
      <c r="G144" s="39"/>
    </row>
    <row r="145" spans="1:7" ht="15.75">
      <c r="A145" s="3">
        <v>140</v>
      </c>
      <c r="B145" s="7">
        <v>0</v>
      </c>
      <c r="C145" s="19" t="s">
        <v>10</v>
      </c>
      <c r="D145" s="7">
        <v>0</v>
      </c>
      <c r="E145" s="32" t="s">
        <v>10</v>
      </c>
      <c r="F145" s="40">
        <v>0</v>
      </c>
      <c r="G145" s="39">
        <v>0.597</v>
      </c>
    </row>
    <row r="146" spans="1:7" ht="15.75">
      <c r="A146" s="3">
        <v>141</v>
      </c>
      <c r="B146" s="7">
        <v>0</v>
      </c>
      <c r="C146" s="20" t="s">
        <v>10</v>
      </c>
      <c r="D146" s="7">
        <v>0</v>
      </c>
      <c r="E146" s="33" t="s">
        <v>10</v>
      </c>
      <c r="F146" s="40">
        <v>0</v>
      </c>
      <c r="G146" s="39">
        <v>0.9705</v>
      </c>
    </row>
    <row r="147" spans="1:7" ht="15.75">
      <c r="A147" s="3">
        <v>142</v>
      </c>
      <c r="B147" s="7">
        <v>0</v>
      </c>
      <c r="C147" s="19" t="s">
        <v>10</v>
      </c>
      <c r="D147" s="7">
        <v>0</v>
      </c>
      <c r="E147" s="32" t="s">
        <v>10</v>
      </c>
      <c r="F147" s="40">
        <v>0</v>
      </c>
      <c r="G147" s="39">
        <v>0.5445</v>
      </c>
    </row>
    <row r="148" spans="1:7" ht="15.75">
      <c r="A148" s="3">
        <v>143</v>
      </c>
      <c r="B148" s="7">
        <f>C148*4.1868</f>
        <v>15.8637852</v>
      </c>
      <c r="C148" s="20">
        <v>3.789</v>
      </c>
      <c r="D148" s="7">
        <f>E148*4.1868</f>
        <v>22.285917719999997</v>
      </c>
      <c r="E148" s="33">
        <v>5.3229</v>
      </c>
      <c r="F148" s="40">
        <v>1.5338999999999996</v>
      </c>
      <c r="G148" s="39"/>
    </row>
    <row r="149" spans="1:7" ht="15.75">
      <c r="A149" s="3">
        <v>144</v>
      </c>
      <c r="B149" s="7">
        <v>0</v>
      </c>
      <c r="C149" s="20" t="s">
        <v>10</v>
      </c>
      <c r="D149" s="7">
        <v>0</v>
      </c>
      <c r="E149" s="33" t="s">
        <v>10</v>
      </c>
      <c r="F149" s="40">
        <v>0</v>
      </c>
      <c r="G149" s="39">
        <v>0.9015</v>
      </c>
    </row>
    <row r="150" spans="1:7" ht="15.75">
      <c r="A150" s="3">
        <v>145</v>
      </c>
      <c r="B150" s="7">
        <f>C150*4.1868</f>
        <v>35.322</v>
      </c>
      <c r="C150" s="20">
        <f>35.322/4.1868</f>
        <v>8.436514760676413</v>
      </c>
      <c r="D150" s="7">
        <f>E150*4.1868</f>
        <v>37.138</v>
      </c>
      <c r="E150" s="33">
        <f>37.138/4.1868</f>
        <v>8.870258908951945</v>
      </c>
      <c r="F150" s="40">
        <v>0.4337441482755313</v>
      </c>
      <c r="G150" s="39"/>
    </row>
    <row r="151" spans="1:7" ht="15.75">
      <c r="A151" s="3">
        <v>146</v>
      </c>
      <c r="B151" s="7">
        <f>C151*4.1868</f>
        <v>34.109</v>
      </c>
      <c r="C151" s="19">
        <f>34.109/4.1868</f>
        <v>8.14679468806726</v>
      </c>
      <c r="D151" s="7">
        <f>E151*4.1868</f>
        <v>37.469</v>
      </c>
      <c r="E151" s="32">
        <f>37.469/4.1868</f>
        <v>8.949316900735646</v>
      </c>
      <c r="F151" s="40">
        <v>0.8025222126683857</v>
      </c>
      <c r="G151" s="39"/>
    </row>
    <row r="152" spans="1:7" ht="15.75">
      <c r="A152" s="3">
        <v>147</v>
      </c>
      <c r="B152" s="7">
        <f>C152*4.1868</f>
        <v>7.682999999999999</v>
      </c>
      <c r="C152" s="20">
        <v>1.8350530237890512</v>
      </c>
      <c r="D152" s="7">
        <f>E152*4.1868</f>
        <v>7.682999999999999</v>
      </c>
      <c r="E152" s="33">
        <v>1.8350530237890512</v>
      </c>
      <c r="F152" s="40">
        <v>0</v>
      </c>
      <c r="G152" s="39"/>
    </row>
    <row r="153" spans="1:7" ht="15.75">
      <c r="A153" s="3">
        <v>148</v>
      </c>
      <c r="B153" s="7">
        <f>C153*4.1868</f>
        <v>7.1259336</v>
      </c>
      <c r="C153" s="20">
        <v>1.702</v>
      </c>
      <c r="D153" s="7">
        <f>E153*4.1868</f>
        <v>9.13308552</v>
      </c>
      <c r="E153" s="33">
        <v>2.1814</v>
      </c>
      <c r="F153" s="40">
        <v>0.47940000000000005</v>
      </c>
      <c r="G153" s="39"/>
    </row>
    <row r="154" spans="1:7" ht="15.75">
      <c r="A154" s="3">
        <v>149</v>
      </c>
      <c r="B154" s="7">
        <v>0</v>
      </c>
      <c r="C154" s="21" t="s">
        <v>10</v>
      </c>
      <c r="D154" s="7">
        <v>0</v>
      </c>
      <c r="E154" s="34" t="s">
        <v>10</v>
      </c>
      <c r="F154" s="40">
        <v>0</v>
      </c>
      <c r="G154" s="39">
        <v>0.597</v>
      </c>
    </row>
    <row r="155" spans="1:7" ht="15.75">
      <c r="A155" s="3">
        <v>150</v>
      </c>
      <c r="B155" s="7">
        <v>0</v>
      </c>
      <c r="C155" s="20" t="s">
        <v>9</v>
      </c>
      <c r="D155" s="7">
        <v>0</v>
      </c>
      <c r="E155" s="33" t="s">
        <v>9</v>
      </c>
      <c r="F155" s="40">
        <v>0</v>
      </c>
      <c r="G155" s="39">
        <v>0.975</v>
      </c>
    </row>
    <row r="156" spans="1:7" ht="15.75">
      <c r="A156" s="3">
        <v>151</v>
      </c>
      <c r="B156" s="7">
        <f>C156*4.1868</f>
        <v>1.0286967599999999</v>
      </c>
      <c r="C156" s="24">
        <v>0.2457</v>
      </c>
      <c r="D156" s="7">
        <f>E156*4.1868</f>
        <v>3.58641288</v>
      </c>
      <c r="E156" s="37">
        <v>0.8566</v>
      </c>
      <c r="F156" s="40">
        <v>0.6109</v>
      </c>
      <c r="G156" s="39"/>
    </row>
    <row r="157" spans="1:7" ht="15.75">
      <c r="A157" s="3">
        <v>152</v>
      </c>
      <c r="B157" s="7">
        <f>C157*4.1868</f>
        <v>98.81434152</v>
      </c>
      <c r="C157" s="25">
        <v>23.6014</v>
      </c>
      <c r="D157" s="26">
        <f>E157*4.1868</f>
        <v>104.74954919999999</v>
      </c>
      <c r="E157" s="38">
        <v>25.019</v>
      </c>
      <c r="F157" s="40">
        <v>1.4175999999999966</v>
      </c>
      <c r="G157" s="39"/>
    </row>
    <row r="158" spans="1:7" ht="15.75">
      <c r="A158" s="10" t="s">
        <v>11</v>
      </c>
      <c r="B158" s="11"/>
      <c r="C158" s="29">
        <v>1655.447</v>
      </c>
      <c r="D158" s="30"/>
      <c r="E158" s="29">
        <v>1749.631</v>
      </c>
      <c r="F158" s="42">
        <v>94.184</v>
      </c>
      <c r="G158" s="43"/>
    </row>
    <row r="159" spans="1:7" ht="15.75">
      <c r="A159" s="10" t="s">
        <v>12</v>
      </c>
      <c r="B159" s="12"/>
      <c r="C159" s="27"/>
      <c r="D159" s="28"/>
      <c r="E159" s="27"/>
      <c r="F159" s="44">
        <f>SUM(F6:F157)</f>
        <v>47.855840116556806</v>
      </c>
      <c r="G159" s="44"/>
    </row>
    <row r="160" spans="1:7" ht="15.75">
      <c r="A160" s="10" t="s">
        <v>13</v>
      </c>
      <c r="B160" s="10"/>
      <c r="C160" s="13"/>
      <c r="D160" s="11"/>
      <c r="E160" s="14"/>
      <c r="F160" s="44">
        <v>32.193</v>
      </c>
      <c r="G160" s="44"/>
    </row>
    <row r="161" spans="1:7" ht="18.75" customHeight="1">
      <c r="A161" s="12" t="s">
        <v>14</v>
      </c>
      <c r="B161" s="15"/>
      <c r="C161" s="16"/>
      <c r="D161" s="17"/>
      <c r="E161" s="18"/>
      <c r="F161" s="45">
        <f>F158-F159-F160</f>
        <v>14.135159883443194</v>
      </c>
      <c r="G161" s="45"/>
    </row>
    <row r="162" spans="1:7" ht="15.75">
      <c r="A162" s="46" t="s">
        <v>15</v>
      </c>
      <c r="B162" s="46"/>
      <c r="C162" s="46"/>
      <c r="D162" s="46"/>
      <c r="E162" s="46"/>
      <c r="F162" s="47">
        <f>F161/7548.5</f>
        <v>0.00187257864257047</v>
      </c>
      <c r="G162" s="47"/>
    </row>
  </sheetData>
  <sheetProtection selectLockedCells="1" selectUnlockedCells="1"/>
  <mergeCells count="15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F158:G158"/>
    <mergeCell ref="F159:G159"/>
    <mergeCell ref="F160:G160"/>
    <mergeCell ref="F161:G161"/>
    <mergeCell ref="A162:E162"/>
    <mergeCell ref="F162:G16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2021-03-09T07:00:54Z</dcterms:modified>
  <cp:category/>
  <cp:version/>
  <cp:contentType/>
  <cp:contentStatus/>
</cp:coreProperties>
</file>