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4" sheetId="1" r:id="rId1"/>
  </sheets>
  <definedNames/>
  <calcPr fullCalcOnLoad="1"/>
</workbook>
</file>

<file path=xl/sharedStrings.xml><?xml version="1.0" encoding="utf-8"?>
<sst xmlns="http://schemas.openxmlformats.org/spreadsheetml/2006/main" count="93" uniqueCount="19">
  <si>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</si>
  <si>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</si>
  <si>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</si>
  <si>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</si>
  <si>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</si>
  <si>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</si>
  <si>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</si>
  <si>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</si>
  <si>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</si>
  <si>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</si>
  <si>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н/р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</si>
  <si>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</si>
  <si>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</si>
  <si>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</si>
  <si>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</si>
  <si>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</si>
  <si>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март 2021 г по адресу: г.Белгород ул.Макаренко д.24</t>
  </si>
  <si>
    <t>20.02.2021.  0:00:00</t>
  </si>
  <si>
    <t>24.03.2021.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</si>
</sst>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7" borderId="11" xfId="0" applyNumberFormat="1" applyFont="1" applyFill="1" applyBorder="1" applyAlignment="1">
      <alignment/>
    </xf>
    <xf numFmtId="164" fontId="7" fillId="37" borderId="14" xfId="0" applyNumberFormat="1" applyFont="1" applyFill="1" applyBorder="1" applyAlignment="1">
      <alignment/>
    </xf>
    <xf numFmtId="164" fontId="40" fillId="0" borderId="0" xfId="0" applyNumberFormat="1" applyFont="1" applyAlignment="1">
      <alignment horizontal="right" vertical="center"/>
    </xf>
    <xf numFmtId="164" fontId="7" fillId="34" borderId="15" xfId="0" applyNumberFormat="1" applyFont="1" applyFill="1" applyBorder="1" applyAlignment="1">
      <alignment/>
    </xf>
    <xf numFmtId="164" fontId="7" fillId="34" borderId="14" xfId="0" applyNumberFormat="1" applyFont="1" applyFill="1" applyBorder="1" applyAlignment="1">
      <alignment/>
    </xf>
    <xf numFmtId="164" fontId="7" fillId="34" borderId="16" xfId="0" applyNumberFormat="1" applyFont="1" applyFill="1" applyBorder="1" applyAlignment="1">
      <alignment horizontal="right"/>
    </xf>
    <xf numFmtId="164" fontId="7" fillId="34" borderId="11" xfId="0" applyNumberFormat="1" applyFont="1" applyFill="1" applyBorder="1" applyAlignment="1">
      <alignment horizontal="right"/>
    </xf>
    <xf numFmtId="164" fontId="4" fillId="34" borderId="11" xfId="0" applyNumberFormat="1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164" fontId="4" fillId="33" borderId="16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8" borderId="19" xfId="0" applyNumberFormat="1" applyFont="1" applyFill="1" applyBorder="1" applyAlignment="1">
      <alignment horizontal="center" vertical="center"/>
    </xf>
    <xf numFmtId="164" fontId="4" fillId="38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145" sqref="A145"/>
      <selection pane="bottomRight" activeCell="F161" sqref="F161:G161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421875" style="1" customWidth="1"/>
    <col min="4" max="4" width="17.8515625" style="0" customWidth="1"/>
    <col min="5" max="5" width="17.7109375" style="1" customWidth="1"/>
    <col min="6" max="6" width="16.421875" style="0" customWidth="1"/>
    <col min="7" max="7" width="13.00390625" style="2" customWidth="1"/>
  </cols>
  <sheetData>
    <row r="1" spans="1:6" ht="51" customHeight="1">
      <c r="A1" s="27" t="s">
        <v>16</v>
      </c>
      <c r="B1" s="27"/>
      <c r="C1" s="27"/>
      <c r="D1" s="27"/>
      <c r="E1" s="27"/>
      <c r="F1" s="27"/>
    </row>
    <row r="2" spans="1:7" ht="17.25" customHeight="1">
      <c r="A2" s="28" t="s">
        <v>0</v>
      </c>
      <c r="B2" s="28" t="s">
        <v>1</v>
      </c>
      <c r="C2" s="28"/>
      <c r="D2" s="28"/>
      <c r="E2" s="28"/>
      <c r="F2" s="28"/>
      <c r="G2" s="28"/>
    </row>
    <row r="3" spans="1:7" ht="16.5" customHeight="1">
      <c r="A3" s="28"/>
      <c r="B3" s="29" t="s">
        <v>2</v>
      </c>
      <c r="C3" s="29"/>
      <c r="D3" s="29" t="s">
        <v>3</v>
      </c>
      <c r="E3" s="29"/>
      <c r="F3" s="30" t="s">
        <v>4</v>
      </c>
      <c r="G3" s="31" t="s">
        <v>5</v>
      </c>
    </row>
    <row r="4" spans="1:7" ht="18.75" customHeight="1">
      <c r="A4" s="28"/>
      <c r="B4" s="5" t="s">
        <v>6</v>
      </c>
      <c r="C4" s="6" t="s">
        <v>7</v>
      </c>
      <c r="D4" s="4" t="s">
        <v>8</v>
      </c>
      <c r="E4" s="6" t="s">
        <v>7</v>
      </c>
      <c r="F4" s="30"/>
      <c r="G4" s="31"/>
    </row>
    <row r="5" spans="1:7" ht="17.25" customHeight="1">
      <c r="A5" s="28"/>
      <c r="B5" s="32" t="s">
        <v>17</v>
      </c>
      <c r="C5" s="32"/>
      <c r="D5" s="32" t="s">
        <v>18</v>
      </c>
      <c r="E5" s="32"/>
      <c r="F5" s="30"/>
      <c r="G5" s="31"/>
    </row>
    <row r="6" spans="1:7" ht="15.75">
      <c r="A6" s="3">
        <v>1</v>
      </c>
      <c r="B6" s="7">
        <f>C6*4.1868</f>
        <v>22.112165519999998</v>
      </c>
      <c r="C6" s="14">
        <v>5.2814</v>
      </c>
      <c r="D6" s="7">
        <f>E6*4.1868</f>
        <v>27.810819</v>
      </c>
      <c r="E6" s="14">
        <v>6.6425</v>
      </c>
      <c r="F6" s="7">
        <v>1.3611000000000004</v>
      </c>
      <c r="G6" s="8"/>
    </row>
    <row r="7" spans="1:7" ht="15.75">
      <c r="A7" s="3">
        <v>2</v>
      </c>
      <c r="B7" s="7">
        <v>0</v>
      </c>
      <c r="C7" s="15" t="s">
        <v>9</v>
      </c>
      <c r="D7" s="7">
        <v>0</v>
      </c>
      <c r="E7" s="15" t="s">
        <v>9</v>
      </c>
      <c r="F7" s="7">
        <v>0</v>
      </c>
      <c r="G7" s="8">
        <v>0.5955</v>
      </c>
    </row>
    <row r="8" spans="1:7" ht="15.75">
      <c r="A8" s="3">
        <v>3</v>
      </c>
      <c r="B8" s="7" t="e">
        <f>C8*4.1868</f>
        <v>#VALUE!</v>
      </c>
      <c r="C8" s="14" t="s">
        <v>9</v>
      </c>
      <c r="D8" s="7">
        <v>0</v>
      </c>
      <c r="E8" s="14" t="s">
        <v>9</v>
      </c>
      <c r="F8" s="7">
        <v>0</v>
      </c>
      <c r="G8" s="8">
        <v>0.6599999999999999</v>
      </c>
    </row>
    <row r="9" spans="1:7" ht="15.75">
      <c r="A9" s="3">
        <v>4</v>
      </c>
      <c r="B9" s="7">
        <f>C9*4.1868</f>
        <v>5.44325868</v>
      </c>
      <c r="C9" s="14">
        <v>1.3001</v>
      </c>
      <c r="D9" s="7">
        <v>0</v>
      </c>
      <c r="E9" s="14">
        <v>1.5747</v>
      </c>
      <c r="F9" s="7">
        <v>0.27459999999999996</v>
      </c>
      <c r="G9" s="8"/>
    </row>
    <row r="10" spans="1:7" ht="15.75">
      <c r="A10" s="3">
        <v>5</v>
      </c>
      <c r="B10" s="7">
        <v>0</v>
      </c>
      <c r="C10" s="16">
        <v>1.0586</v>
      </c>
      <c r="D10" s="7">
        <v>0</v>
      </c>
      <c r="E10" s="16">
        <v>2.3216</v>
      </c>
      <c r="F10" s="7">
        <v>1.2630000000000001</v>
      </c>
      <c r="G10" s="8"/>
    </row>
    <row r="11" spans="1:7" ht="15.75">
      <c r="A11" s="3">
        <v>6</v>
      </c>
      <c r="B11" s="7">
        <v>0</v>
      </c>
      <c r="C11" s="16">
        <v>3.5285</v>
      </c>
      <c r="D11" s="7">
        <f>E11*4.1868</f>
        <v>25.088142960000003</v>
      </c>
      <c r="E11" s="16">
        <v>5.9922</v>
      </c>
      <c r="F11" s="7">
        <v>2.4637000000000002</v>
      </c>
      <c r="G11" s="8"/>
    </row>
    <row r="12" spans="1:7" ht="15.75">
      <c r="A12" s="3">
        <v>7</v>
      </c>
      <c r="B12" s="7">
        <v>0</v>
      </c>
      <c r="C12" s="14" t="s">
        <v>9</v>
      </c>
      <c r="D12" s="7">
        <v>0</v>
      </c>
      <c r="E12" s="14" t="s">
        <v>9</v>
      </c>
      <c r="F12" s="7">
        <v>0</v>
      </c>
      <c r="G12" s="8">
        <v>0.5459999999999999</v>
      </c>
    </row>
    <row r="13" spans="1:7" ht="15.75">
      <c r="A13" s="3">
        <v>8</v>
      </c>
      <c r="B13" s="7">
        <f>C13*4.1868</f>
        <v>27.350271</v>
      </c>
      <c r="C13" s="16">
        <v>6.5325</v>
      </c>
      <c r="D13" s="7">
        <f>E13*4.1868</f>
        <v>27.350271</v>
      </c>
      <c r="E13" s="16">
        <v>6.5325</v>
      </c>
      <c r="F13" s="7">
        <v>0</v>
      </c>
      <c r="G13" s="8"/>
    </row>
    <row r="14" spans="1:7" ht="15.75">
      <c r="A14" s="3">
        <v>9</v>
      </c>
      <c r="B14" s="7">
        <f aca="true" t="shared" si="0" ref="B14:B20">C14*4.1868</f>
        <v>94.16490012</v>
      </c>
      <c r="C14" s="14">
        <v>22.4909</v>
      </c>
      <c r="D14" s="7">
        <f aca="true" t="shared" si="1" ref="D14:D20">E14*4.1868</f>
        <v>95.84087616000001</v>
      </c>
      <c r="E14" s="14">
        <v>22.8912</v>
      </c>
      <c r="F14" s="7">
        <v>0.40030000000000143</v>
      </c>
      <c r="G14" s="8"/>
    </row>
    <row r="15" spans="1:7" ht="15.75">
      <c r="A15" s="3">
        <v>10</v>
      </c>
      <c r="B15" s="7">
        <f t="shared" si="0"/>
        <v>16.684397999999998</v>
      </c>
      <c r="C15" s="17">
        <v>3.985</v>
      </c>
      <c r="D15" s="7">
        <f t="shared" si="1"/>
        <v>18.6438204</v>
      </c>
      <c r="E15" s="17">
        <v>4.453</v>
      </c>
      <c r="F15" s="7">
        <v>0.4680000000000004</v>
      </c>
      <c r="G15" s="8"/>
    </row>
    <row r="16" spans="1:7" ht="15.75">
      <c r="A16" s="3">
        <v>11</v>
      </c>
      <c r="B16" s="7">
        <f t="shared" si="0"/>
        <v>3.7790056799999996</v>
      </c>
      <c r="C16" s="14">
        <v>0.9026</v>
      </c>
      <c r="D16" s="7">
        <f t="shared" si="1"/>
        <v>6.73069968</v>
      </c>
      <c r="E16" s="14">
        <v>1.6076</v>
      </c>
      <c r="F16" s="7">
        <v>0.705</v>
      </c>
      <c r="G16" s="8"/>
    </row>
    <row r="17" spans="1:7" ht="15.75">
      <c r="A17" s="3">
        <v>12</v>
      </c>
      <c r="B17" s="7" t="e">
        <f t="shared" si="0"/>
        <v>#VALUE!</v>
      </c>
      <c r="C17" s="17" t="s">
        <v>9</v>
      </c>
      <c r="D17" s="7">
        <v>0</v>
      </c>
      <c r="E17" s="17" t="s">
        <v>9</v>
      </c>
      <c r="F17" s="7">
        <v>0</v>
      </c>
      <c r="G17" s="8">
        <v>0.6599999999999999</v>
      </c>
    </row>
    <row r="18" spans="1:7" ht="15.75">
      <c r="A18" s="3">
        <v>13</v>
      </c>
      <c r="B18" s="7">
        <f t="shared" si="0"/>
        <v>0.75655476</v>
      </c>
      <c r="C18" s="14">
        <v>0.1807</v>
      </c>
      <c r="D18" s="7">
        <f t="shared" si="1"/>
        <v>1.03120884</v>
      </c>
      <c r="E18" s="14">
        <v>0.2463</v>
      </c>
      <c r="F18" s="7">
        <v>0.06559999999999999</v>
      </c>
      <c r="G18" s="8"/>
    </row>
    <row r="19" spans="1:7" ht="15.75">
      <c r="A19" s="3">
        <v>14</v>
      </c>
      <c r="B19" s="7">
        <f t="shared" si="0"/>
        <v>36.713</v>
      </c>
      <c r="C19" s="14">
        <f>36.713/4.1868</f>
        <v>8.768749402885259</v>
      </c>
      <c r="D19" s="7">
        <f t="shared" si="1"/>
        <v>36.728</v>
      </c>
      <c r="E19" s="14">
        <f>36.728/4.1868</f>
        <v>8.772332091334672</v>
      </c>
      <c r="F19" s="7">
        <v>0.0035826884494127853</v>
      </c>
      <c r="G19" s="8"/>
    </row>
    <row r="20" spans="1:7" ht="15.75">
      <c r="A20" s="3">
        <v>15</v>
      </c>
      <c r="B20" s="7">
        <f t="shared" si="0"/>
        <v>10.464069239999999</v>
      </c>
      <c r="C20" s="14">
        <v>2.4993</v>
      </c>
      <c r="D20" s="7">
        <f t="shared" si="1"/>
        <v>11.04101028</v>
      </c>
      <c r="E20" s="14">
        <v>2.6371</v>
      </c>
      <c r="F20" s="7">
        <v>0.13780000000000037</v>
      </c>
      <c r="G20" s="8"/>
    </row>
    <row r="21" spans="1:7" ht="15.75">
      <c r="A21" s="3">
        <v>16</v>
      </c>
      <c r="B21" s="7">
        <f aca="true" t="shared" si="2" ref="B21:B52">C21*4.1868</f>
        <v>6.198138719999999</v>
      </c>
      <c r="C21" s="17">
        <v>1.4804</v>
      </c>
      <c r="D21" s="7">
        <f aca="true" t="shared" si="3" ref="D21:D42">E21*4.1868</f>
        <v>7.8314094</v>
      </c>
      <c r="E21" s="17">
        <v>1.8705</v>
      </c>
      <c r="F21" s="7">
        <v>0.3901000000000001</v>
      </c>
      <c r="G21" s="8"/>
    </row>
    <row r="22" spans="1:7" ht="15.75">
      <c r="A22" s="3">
        <v>17</v>
      </c>
      <c r="B22" s="7">
        <f t="shared" si="2"/>
        <v>85.183</v>
      </c>
      <c r="C22" s="14">
        <f>85.183/4.1868</f>
        <v>20.34561001241999</v>
      </c>
      <c r="D22" s="7">
        <f t="shared" si="3"/>
        <v>90.283</v>
      </c>
      <c r="E22" s="14">
        <f>90.283/4.1868</f>
        <v>21.563724085220215</v>
      </c>
      <c r="F22" s="7">
        <v>1.2181140728002262</v>
      </c>
      <c r="G22" s="8"/>
    </row>
    <row r="23" spans="1:7" ht="15.75">
      <c r="A23" s="3">
        <v>18</v>
      </c>
      <c r="B23" s="7">
        <f t="shared" si="2"/>
        <v>48.5731602</v>
      </c>
      <c r="C23" s="14">
        <v>11.6015</v>
      </c>
      <c r="D23" s="7">
        <f t="shared" si="3"/>
        <v>55.52659764</v>
      </c>
      <c r="E23" s="14">
        <v>13.2623</v>
      </c>
      <c r="F23" s="7">
        <v>1.6608</v>
      </c>
      <c r="G23" s="8"/>
    </row>
    <row r="24" spans="1:7" ht="15.75">
      <c r="A24" s="3">
        <v>19</v>
      </c>
      <c r="B24" s="7" t="e">
        <f t="shared" si="2"/>
        <v>#VALUE!</v>
      </c>
      <c r="C24" s="18" t="s">
        <v>9</v>
      </c>
      <c r="D24" s="7">
        <v>0</v>
      </c>
      <c r="E24" s="18" t="s">
        <v>9</v>
      </c>
      <c r="F24" s="7">
        <v>0</v>
      </c>
      <c r="G24" s="8">
        <v>0.5685</v>
      </c>
    </row>
    <row r="25" spans="1:7" ht="15.75">
      <c r="A25" s="3">
        <v>20</v>
      </c>
      <c r="B25" s="7" t="e">
        <f t="shared" si="2"/>
        <v>#VALUE!</v>
      </c>
      <c r="C25" s="17" t="s">
        <v>9</v>
      </c>
      <c r="D25" s="7">
        <v>0</v>
      </c>
      <c r="E25" s="17" t="s">
        <v>9</v>
      </c>
      <c r="F25" s="7">
        <v>0</v>
      </c>
      <c r="G25" s="8">
        <v>0.597</v>
      </c>
    </row>
    <row r="26" spans="1:7" ht="15.75">
      <c r="A26" s="3">
        <v>21</v>
      </c>
      <c r="B26" s="7" t="e">
        <f t="shared" si="2"/>
        <v>#VALUE!</v>
      </c>
      <c r="C26" s="14" t="s">
        <v>9</v>
      </c>
      <c r="D26" s="7">
        <v>0</v>
      </c>
      <c r="E26" s="14" t="s">
        <v>9</v>
      </c>
      <c r="F26" s="7">
        <v>0</v>
      </c>
      <c r="G26" s="8">
        <v>0.6585</v>
      </c>
    </row>
    <row r="27" spans="1:7" ht="15.75">
      <c r="A27" s="3">
        <v>22</v>
      </c>
      <c r="B27" s="7" t="e">
        <f t="shared" si="2"/>
        <v>#VALUE!</v>
      </c>
      <c r="C27" s="17" t="s">
        <v>9</v>
      </c>
      <c r="D27" s="7">
        <v>0</v>
      </c>
      <c r="E27" s="17" t="s">
        <v>9</v>
      </c>
      <c r="F27" s="7">
        <v>0</v>
      </c>
      <c r="G27" s="8">
        <v>0.5955</v>
      </c>
    </row>
    <row r="28" spans="1:7" ht="15.75">
      <c r="A28" s="3">
        <v>23</v>
      </c>
      <c r="B28" s="7">
        <f t="shared" si="2"/>
        <v>1.64624976</v>
      </c>
      <c r="C28" s="14">
        <v>0.3932</v>
      </c>
      <c r="D28" s="7">
        <f t="shared" si="3"/>
        <v>1.64624976</v>
      </c>
      <c r="E28" s="14">
        <v>0.3932</v>
      </c>
      <c r="F28" s="7">
        <v>0</v>
      </c>
      <c r="G28" s="8"/>
    </row>
    <row r="29" spans="1:7" ht="15.75">
      <c r="A29" s="3">
        <v>24</v>
      </c>
      <c r="B29" s="7">
        <f t="shared" si="2"/>
        <v>9.58400388</v>
      </c>
      <c r="C29" s="17">
        <v>2.2891</v>
      </c>
      <c r="D29" s="7">
        <f t="shared" si="3"/>
        <v>12.651672239999998</v>
      </c>
      <c r="E29" s="17">
        <v>3.0218</v>
      </c>
      <c r="F29" s="7">
        <v>0.7326999999999999</v>
      </c>
      <c r="G29" s="8"/>
    </row>
    <row r="30" spans="1:7" ht="15.75">
      <c r="A30" s="3">
        <v>25</v>
      </c>
      <c r="B30" s="7" t="e">
        <f t="shared" si="2"/>
        <v>#VALUE!</v>
      </c>
      <c r="C30" s="17" t="s">
        <v>9</v>
      </c>
      <c r="D30" s="7">
        <v>0</v>
      </c>
      <c r="E30" s="17" t="s">
        <v>9</v>
      </c>
      <c r="F30" s="7">
        <v>0</v>
      </c>
      <c r="G30" s="8">
        <v>0.5459999999999999</v>
      </c>
    </row>
    <row r="31" spans="1:7" ht="15.75">
      <c r="A31" s="3">
        <v>26</v>
      </c>
      <c r="B31" s="7">
        <f t="shared" si="2"/>
        <v>5.0601664799999995</v>
      </c>
      <c r="C31" s="17">
        <v>1.2086</v>
      </c>
      <c r="D31" s="7">
        <f t="shared" si="3"/>
        <v>5.70284028</v>
      </c>
      <c r="E31" s="17">
        <v>1.3621</v>
      </c>
      <c r="F31" s="7">
        <v>0.1535000000000002</v>
      </c>
      <c r="G31" s="8"/>
    </row>
    <row r="32" spans="1:7" ht="15.75">
      <c r="A32" s="3">
        <v>27</v>
      </c>
      <c r="B32" s="7">
        <f t="shared" si="2"/>
        <v>23.438</v>
      </c>
      <c r="C32" s="17">
        <f>23.438/4.1868</f>
        <v>5.59807012515525</v>
      </c>
      <c r="D32" s="7">
        <f t="shared" si="3"/>
        <v>24.467</v>
      </c>
      <c r="E32" s="17">
        <f>24.467/4.1868</f>
        <v>5.843842552784943</v>
      </c>
      <c r="F32" s="7">
        <v>0.2457724276296931</v>
      </c>
      <c r="G32" s="8"/>
    </row>
    <row r="33" spans="1:7" ht="15.75">
      <c r="A33" s="3">
        <v>28</v>
      </c>
      <c r="B33" s="7">
        <f t="shared" si="2"/>
        <v>11.60120412</v>
      </c>
      <c r="C33" s="14">
        <v>2.7709</v>
      </c>
      <c r="D33" s="7">
        <f t="shared" si="3"/>
        <v>13.947068159999999</v>
      </c>
      <c r="E33" s="14">
        <v>3.3312</v>
      </c>
      <c r="F33" s="7">
        <v>0.5602999999999998</v>
      </c>
      <c r="G33" s="8"/>
    </row>
    <row r="34" spans="1:7" ht="15.75">
      <c r="A34" s="3">
        <v>29</v>
      </c>
      <c r="B34" s="7">
        <f t="shared" si="2"/>
        <v>1.72328688</v>
      </c>
      <c r="C34" s="17">
        <v>0.4116</v>
      </c>
      <c r="D34" s="7">
        <f t="shared" si="3"/>
        <v>2.90228976</v>
      </c>
      <c r="E34" s="17">
        <v>0.6932</v>
      </c>
      <c r="F34" s="7">
        <v>0.2816</v>
      </c>
      <c r="G34" s="8"/>
    </row>
    <row r="35" spans="1:7" ht="15.75">
      <c r="A35" s="3">
        <v>30</v>
      </c>
      <c r="B35" s="7">
        <f t="shared" si="2"/>
        <v>0.60834204</v>
      </c>
      <c r="C35" s="14">
        <v>0.1453</v>
      </c>
      <c r="D35" s="7">
        <f t="shared" si="3"/>
        <v>0.64979136</v>
      </c>
      <c r="E35" s="14">
        <v>0.1552</v>
      </c>
      <c r="F35" s="7">
        <v>0.009899999999999992</v>
      </c>
      <c r="G35" s="8"/>
    </row>
    <row r="36" spans="1:7" ht="15.75">
      <c r="A36" s="3">
        <v>31</v>
      </c>
      <c r="B36" s="7" t="e">
        <f t="shared" si="2"/>
        <v>#VALUE!</v>
      </c>
      <c r="C36" s="14" t="s">
        <v>9</v>
      </c>
      <c r="D36" s="7">
        <v>0</v>
      </c>
      <c r="E36" s="14" t="s">
        <v>9</v>
      </c>
      <c r="F36" s="7">
        <v>0</v>
      </c>
      <c r="G36" s="8">
        <v>0.5955</v>
      </c>
    </row>
    <row r="37" spans="1:7" ht="15.75">
      <c r="A37" s="3">
        <v>32</v>
      </c>
      <c r="B37" s="7">
        <f t="shared" si="2"/>
        <v>14.5868112</v>
      </c>
      <c r="C37" s="14">
        <v>3.484</v>
      </c>
      <c r="D37" s="7">
        <f t="shared" si="3"/>
        <v>15.302753999999998</v>
      </c>
      <c r="E37" s="14">
        <v>3.655</v>
      </c>
      <c r="F37" s="7">
        <v>0.17099999999999982</v>
      </c>
      <c r="G37" s="8"/>
    </row>
    <row r="38" spans="1:7" ht="15.75">
      <c r="A38" s="3">
        <v>33</v>
      </c>
      <c r="B38" s="7" t="e">
        <f t="shared" si="2"/>
        <v>#VALUE!</v>
      </c>
      <c r="C38" s="24" t="s">
        <v>9</v>
      </c>
      <c r="D38" s="7">
        <v>0</v>
      </c>
      <c r="E38" s="24" t="s">
        <v>9</v>
      </c>
      <c r="F38" s="7">
        <v>0</v>
      </c>
      <c r="G38" s="8">
        <v>0.9674999999999999</v>
      </c>
    </row>
    <row r="39" spans="1:7" ht="15.75">
      <c r="A39" s="3">
        <v>34</v>
      </c>
      <c r="B39" s="7">
        <f t="shared" si="2"/>
        <v>1.45030752</v>
      </c>
      <c r="C39" s="14">
        <v>0.3464</v>
      </c>
      <c r="D39" s="7">
        <f t="shared" si="3"/>
        <v>1.45030752</v>
      </c>
      <c r="E39" s="14">
        <v>0.3464</v>
      </c>
      <c r="F39" s="7">
        <v>0</v>
      </c>
      <c r="G39" s="8"/>
    </row>
    <row r="40" spans="1:7" ht="15.75">
      <c r="A40" s="3">
        <v>35</v>
      </c>
      <c r="B40" s="7">
        <f t="shared" si="2"/>
        <v>21.307462559999998</v>
      </c>
      <c r="C40" s="14">
        <v>5.0892</v>
      </c>
      <c r="D40" s="7">
        <f t="shared" si="3"/>
        <v>25.8304626</v>
      </c>
      <c r="E40" s="14">
        <v>6.1695</v>
      </c>
      <c r="F40" s="7">
        <v>1.0803000000000003</v>
      </c>
      <c r="G40" s="8"/>
    </row>
    <row r="41" spans="1:7" ht="15.75">
      <c r="A41" s="3">
        <v>36</v>
      </c>
      <c r="B41" s="7" t="e">
        <f t="shared" si="2"/>
        <v>#VALUE!</v>
      </c>
      <c r="C41" s="14" t="s">
        <v>9</v>
      </c>
      <c r="D41" s="7">
        <v>0</v>
      </c>
      <c r="E41" s="14" t="s">
        <v>9</v>
      </c>
      <c r="F41" s="7">
        <v>0</v>
      </c>
      <c r="G41" s="8">
        <v>0.8985</v>
      </c>
    </row>
    <row r="42" spans="1:7" ht="15.75">
      <c r="A42" s="3">
        <v>37</v>
      </c>
      <c r="B42" s="7">
        <f t="shared" si="2"/>
        <v>8.46403488</v>
      </c>
      <c r="C42" s="14">
        <v>2.0216</v>
      </c>
      <c r="D42" s="7">
        <f t="shared" si="3"/>
        <v>9.65559816</v>
      </c>
      <c r="E42" s="14">
        <v>2.3062</v>
      </c>
      <c r="F42" s="7">
        <v>0.2846000000000002</v>
      </c>
      <c r="G42" s="8"/>
    </row>
    <row r="43" spans="1:7" ht="15.75">
      <c r="A43" s="3">
        <v>38</v>
      </c>
      <c r="B43" s="7">
        <f t="shared" si="2"/>
        <v>8.605967399999999</v>
      </c>
      <c r="C43" s="14">
        <v>2.0555</v>
      </c>
      <c r="D43" s="7">
        <v>0</v>
      </c>
      <c r="E43" s="14">
        <v>3.0285</v>
      </c>
      <c r="F43" s="7">
        <v>0.9730000000000003</v>
      </c>
      <c r="G43" s="8"/>
    </row>
    <row r="44" spans="1:7" ht="15.75">
      <c r="A44" s="3">
        <v>39</v>
      </c>
      <c r="B44" s="7">
        <v>0</v>
      </c>
      <c r="C44" s="14" t="s">
        <v>9</v>
      </c>
      <c r="D44" s="7">
        <v>0</v>
      </c>
      <c r="E44" s="14" t="s">
        <v>9</v>
      </c>
      <c r="F44" s="7">
        <v>0</v>
      </c>
      <c r="G44" s="8">
        <v>0.6599999999999999</v>
      </c>
    </row>
    <row r="45" spans="1:7" ht="15.75">
      <c r="A45" s="3">
        <v>40</v>
      </c>
      <c r="B45" s="7">
        <f t="shared" si="2"/>
        <v>0</v>
      </c>
      <c r="C45" s="14">
        <v>0</v>
      </c>
      <c r="D45" s="7">
        <f aca="true" t="shared" si="4" ref="D45:D51">E45*4.1868</f>
        <v>0</v>
      </c>
      <c r="E45" s="14">
        <v>0</v>
      </c>
      <c r="F45" s="7">
        <v>0</v>
      </c>
      <c r="G45" s="8"/>
    </row>
    <row r="46" spans="1:7" ht="15.75">
      <c r="A46" s="3">
        <v>41</v>
      </c>
      <c r="B46" s="7">
        <f t="shared" si="2"/>
        <v>100.856</v>
      </c>
      <c r="C46" s="17">
        <f>100.856/4.1868</f>
        <v>24.08904175026273</v>
      </c>
      <c r="D46" s="7">
        <f t="shared" si="4"/>
        <v>105.285</v>
      </c>
      <c r="E46" s="17">
        <f>105.285/4.1868</f>
        <v>25.14689022642591</v>
      </c>
      <c r="F46" s="7">
        <v>1.05784847616318</v>
      </c>
      <c r="G46" s="8"/>
    </row>
    <row r="47" spans="1:7" ht="15.75">
      <c r="A47" s="3">
        <v>42</v>
      </c>
      <c r="B47" s="7">
        <f t="shared" si="2"/>
        <v>119.681</v>
      </c>
      <c r="C47" s="14">
        <f>119.681/4.1868</f>
        <v>28.585315754275342</v>
      </c>
      <c r="D47" s="7">
        <f t="shared" si="4"/>
        <v>123.083</v>
      </c>
      <c r="E47" s="14">
        <f>123.083/4.1868</f>
        <v>29.397869494602084</v>
      </c>
      <c r="F47" s="7">
        <v>0.8125537403267415</v>
      </c>
      <c r="G47" s="8"/>
    </row>
    <row r="48" spans="1:7" ht="15.75">
      <c r="A48" s="3">
        <v>43</v>
      </c>
      <c r="B48" s="7">
        <f t="shared" si="2"/>
        <v>12.511833119999999</v>
      </c>
      <c r="C48" s="14">
        <v>2.9884</v>
      </c>
      <c r="D48" s="7">
        <f t="shared" si="4"/>
        <v>16.958214719999997</v>
      </c>
      <c r="E48" s="14">
        <v>4.0504</v>
      </c>
      <c r="F48" s="7">
        <v>1.0619999999999998</v>
      </c>
      <c r="G48" s="8"/>
    </row>
    <row r="49" spans="1:7" ht="15.75">
      <c r="A49" s="3">
        <v>44</v>
      </c>
      <c r="B49" s="7">
        <f t="shared" si="2"/>
        <v>16.659695879999997</v>
      </c>
      <c r="C49" s="14">
        <v>3.9791</v>
      </c>
      <c r="D49" s="7">
        <f t="shared" si="4"/>
        <v>24.93993024</v>
      </c>
      <c r="E49" s="14">
        <v>5.9568</v>
      </c>
      <c r="F49" s="7">
        <v>1.9777000000000005</v>
      </c>
      <c r="G49" s="8"/>
    </row>
    <row r="50" spans="1:7" ht="15.75">
      <c r="A50" s="3">
        <v>45</v>
      </c>
      <c r="B50" s="7">
        <f t="shared" si="2"/>
        <v>2.26840824</v>
      </c>
      <c r="C50" s="14">
        <v>0.5418</v>
      </c>
      <c r="D50" s="7">
        <f t="shared" si="4"/>
        <v>2.30399604</v>
      </c>
      <c r="E50" s="14">
        <v>0.5503</v>
      </c>
      <c r="F50" s="7">
        <v>0.008500000000000063</v>
      </c>
      <c r="G50" s="8"/>
    </row>
    <row r="51" spans="1:7" ht="15.75">
      <c r="A51" s="3">
        <v>46</v>
      </c>
      <c r="B51" s="7">
        <f t="shared" si="2"/>
        <v>1.89620172</v>
      </c>
      <c r="C51" s="14">
        <v>0.4529</v>
      </c>
      <c r="D51" s="7">
        <f t="shared" si="4"/>
        <v>2.7147211199999997</v>
      </c>
      <c r="E51" s="14">
        <v>0.6484</v>
      </c>
      <c r="F51" s="7">
        <v>0.19549999999999995</v>
      </c>
      <c r="G51" s="8"/>
    </row>
    <row r="52" spans="1:7" ht="15.75">
      <c r="A52" s="3">
        <v>47</v>
      </c>
      <c r="B52" s="7" t="e">
        <f t="shared" si="2"/>
        <v>#VALUE!</v>
      </c>
      <c r="C52" s="14" t="s">
        <v>9</v>
      </c>
      <c r="D52" s="7">
        <v>0</v>
      </c>
      <c r="E52" s="14" t="s">
        <v>9</v>
      </c>
      <c r="F52" s="7">
        <v>0</v>
      </c>
      <c r="G52" s="8">
        <v>0.5955</v>
      </c>
    </row>
    <row r="53" spans="1:7" ht="15.75">
      <c r="A53" s="3">
        <v>48</v>
      </c>
      <c r="B53" s="7">
        <v>0</v>
      </c>
      <c r="C53" s="15">
        <v>1.0941</v>
      </c>
      <c r="D53" s="7">
        <v>0</v>
      </c>
      <c r="E53" s="15">
        <v>1.1165</v>
      </c>
      <c r="F53" s="7">
        <v>0.022399999999999975</v>
      </c>
      <c r="G53" s="8"/>
    </row>
    <row r="54" spans="1:7" ht="15.75">
      <c r="A54" s="3">
        <v>49</v>
      </c>
      <c r="B54" s="7">
        <f aca="true" t="shared" si="5" ref="B54:B59">C54*4.1868</f>
        <v>10.32213672</v>
      </c>
      <c r="C54" s="17">
        <v>2.4654</v>
      </c>
      <c r="D54" s="7">
        <f aca="true" t="shared" si="6" ref="D54:D59">E54*4.1868</f>
        <v>14.90165856</v>
      </c>
      <c r="E54" s="17">
        <v>3.5592</v>
      </c>
      <c r="F54" s="7">
        <v>1.0938000000000003</v>
      </c>
      <c r="G54" s="8"/>
    </row>
    <row r="55" spans="1:7" ht="15.75">
      <c r="A55" s="3">
        <v>50</v>
      </c>
      <c r="B55" s="7">
        <f t="shared" si="5"/>
        <v>6.962</v>
      </c>
      <c r="C55" s="17">
        <f>6.962/4.1868</f>
        <v>1.6628451323206268</v>
      </c>
      <c r="D55" s="7">
        <f t="shared" si="6"/>
        <v>6.962</v>
      </c>
      <c r="E55" s="17">
        <f>6.962/4.1868</f>
        <v>1.6628451323206268</v>
      </c>
      <c r="F55" s="7">
        <v>0</v>
      </c>
      <c r="G55" s="8"/>
    </row>
    <row r="56" spans="1:7" ht="15.75">
      <c r="A56" s="3">
        <v>51</v>
      </c>
      <c r="B56" s="7">
        <f t="shared" si="5"/>
        <v>2.4032232</v>
      </c>
      <c r="C56" s="17">
        <v>0.574</v>
      </c>
      <c r="D56" s="7">
        <f t="shared" si="6"/>
        <v>2.4367175999999997</v>
      </c>
      <c r="E56" s="17">
        <v>0.582</v>
      </c>
      <c r="F56" s="7">
        <v>0.008000000000000007</v>
      </c>
      <c r="G56" s="8"/>
    </row>
    <row r="57" spans="1:7" ht="15.75">
      <c r="A57" s="3">
        <v>52</v>
      </c>
      <c r="B57" s="7" t="e">
        <f t="shared" si="5"/>
        <v>#VALUE!</v>
      </c>
      <c r="C57" s="17" t="s">
        <v>9</v>
      </c>
      <c r="D57" s="7">
        <v>0</v>
      </c>
      <c r="E57" s="17" t="s">
        <v>9</v>
      </c>
      <c r="F57" s="7">
        <v>0</v>
      </c>
      <c r="G57" s="8">
        <v>0.5445</v>
      </c>
    </row>
    <row r="58" spans="1:7" ht="15.75">
      <c r="A58" s="3">
        <v>53</v>
      </c>
      <c r="B58" s="7">
        <f t="shared" si="5"/>
        <v>3.4901164799999997</v>
      </c>
      <c r="C58" s="14">
        <v>0.8336</v>
      </c>
      <c r="D58" s="7">
        <f t="shared" si="6"/>
        <v>4.40911908</v>
      </c>
      <c r="E58" s="14">
        <v>1.0531</v>
      </c>
      <c r="F58" s="7">
        <v>0.21949999999999992</v>
      </c>
      <c r="G58" s="8"/>
    </row>
    <row r="59" spans="1:7" ht="15.75">
      <c r="A59" s="3">
        <v>54</v>
      </c>
      <c r="B59" s="7">
        <f t="shared" si="5"/>
        <v>12.646648079999999</v>
      </c>
      <c r="C59" s="14">
        <v>3.0206</v>
      </c>
      <c r="D59" s="7">
        <f t="shared" si="6"/>
        <v>16.920114839999997</v>
      </c>
      <c r="E59" s="14">
        <v>4.0413</v>
      </c>
      <c r="F59" s="7">
        <v>1.0206999999999997</v>
      </c>
      <c r="G59" s="8"/>
    </row>
    <row r="60" spans="1:7" ht="15.75">
      <c r="A60" s="3">
        <v>55</v>
      </c>
      <c r="B60" s="7">
        <v>0</v>
      </c>
      <c r="C60" s="15" t="s">
        <v>9</v>
      </c>
      <c r="D60" s="7">
        <v>0</v>
      </c>
      <c r="E60" s="15" t="s">
        <v>9</v>
      </c>
      <c r="F60" s="7">
        <v>0</v>
      </c>
      <c r="G60" s="8">
        <v>0.5655</v>
      </c>
    </row>
    <row r="61" spans="1:7" ht="15.75">
      <c r="A61" s="3">
        <v>56</v>
      </c>
      <c r="B61" s="7">
        <f>C61*4.1868</f>
        <v>1.8899215200000001</v>
      </c>
      <c r="C61" s="14">
        <v>0.4514</v>
      </c>
      <c r="D61" s="7">
        <f>E61*4.1868</f>
        <v>2.16415692</v>
      </c>
      <c r="E61" s="14">
        <v>0.5169</v>
      </c>
      <c r="F61" s="7">
        <v>0.0655</v>
      </c>
      <c r="G61" s="8"/>
    </row>
    <row r="62" spans="1:7" ht="15.75">
      <c r="A62" s="3">
        <v>57</v>
      </c>
      <c r="B62" s="7">
        <f>C62*4.1868</f>
        <v>9.00413208</v>
      </c>
      <c r="C62" s="14">
        <v>2.1506</v>
      </c>
      <c r="D62" s="7">
        <v>0</v>
      </c>
      <c r="E62" s="14">
        <v>3.1225</v>
      </c>
      <c r="F62" s="7">
        <v>0.9719000000000002</v>
      </c>
      <c r="G62" s="8"/>
    </row>
    <row r="63" spans="1:7" ht="15.75">
      <c r="A63" s="3">
        <v>58</v>
      </c>
      <c r="B63" s="7">
        <f>C63*4.1868</f>
        <v>3.67433568</v>
      </c>
      <c r="C63" s="19">
        <v>0.8776</v>
      </c>
      <c r="D63" s="7">
        <v>0</v>
      </c>
      <c r="E63" s="19">
        <v>2.0104</v>
      </c>
      <c r="F63" s="7">
        <v>1.1328</v>
      </c>
      <c r="G63" s="8"/>
    </row>
    <row r="64" spans="1:7" ht="15.75">
      <c r="A64" s="3">
        <v>59</v>
      </c>
      <c r="B64" s="7">
        <f>C64*4.1868</f>
        <v>43.461</v>
      </c>
      <c r="C64" s="14">
        <f>43.461/4.1868</f>
        <v>10.3804815133276</v>
      </c>
      <c r="D64" s="7" t="e">
        <f>E64*4.1868</f>
        <v>#VALUE!</v>
      </c>
      <c r="E64" s="14" t="s">
        <v>10</v>
      </c>
      <c r="F64" s="7">
        <v>0</v>
      </c>
      <c r="G64" s="8">
        <v>0.5955</v>
      </c>
    </row>
    <row r="65" spans="1:7" ht="15.75">
      <c r="A65" s="3">
        <v>60</v>
      </c>
      <c r="B65" s="7">
        <f>C65*4.1868</f>
        <v>0.20599056</v>
      </c>
      <c r="C65" s="14">
        <v>0.0492</v>
      </c>
      <c r="D65" s="7">
        <v>0</v>
      </c>
      <c r="E65" s="14">
        <v>0.5888</v>
      </c>
      <c r="F65" s="7">
        <v>0.5396</v>
      </c>
      <c r="G65" s="8"/>
    </row>
    <row r="66" spans="1:7" ht="15.75">
      <c r="A66" s="3">
        <v>61</v>
      </c>
      <c r="B66" s="7">
        <v>0</v>
      </c>
      <c r="C66" s="15" t="s">
        <v>9</v>
      </c>
      <c r="D66" s="7">
        <v>0</v>
      </c>
      <c r="E66" s="15" t="s">
        <v>9</v>
      </c>
      <c r="F66" s="7">
        <v>0</v>
      </c>
      <c r="G66" s="8">
        <v>0.5445</v>
      </c>
    </row>
    <row r="67" spans="1:7" ht="15.75">
      <c r="A67" s="3">
        <v>62</v>
      </c>
      <c r="B67" s="7">
        <f aca="true" t="shared" si="7" ref="B67:B78">C67*4.1868</f>
        <v>26.401960799999998</v>
      </c>
      <c r="C67" s="15">
        <v>6.306</v>
      </c>
      <c r="D67" s="7">
        <f aca="true" t="shared" si="8" ref="D67:D78">E67*4.1868</f>
        <v>29.17948392</v>
      </c>
      <c r="E67" s="15">
        <v>6.9694</v>
      </c>
      <c r="F67" s="7">
        <v>0.6634000000000002</v>
      </c>
      <c r="G67" s="8"/>
    </row>
    <row r="68" spans="1:7" ht="15.75">
      <c r="A68" s="3">
        <v>63</v>
      </c>
      <c r="B68" s="7">
        <f t="shared" si="7"/>
        <v>9.154019519999999</v>
      </c>
      <c r="C68" s="14">
        <v>2.1864</v>
      </c>
      <c r="D68" s="7">
        <v>0</v>
      </c>
      <c r="E68" s="14">
        <v>2.5063</v>
      </c>
      <c r="F68" s="7">
        <v>0.3199000000000001</v>
      </c>
      <c r="G68" s="8"/>
    </row>
    <row r="69" spans="1:7" ht="15.75">
      <c r="A69" s="3">
        <v>64</v>
      </c>
      <c r="B69" s="7">
        <f t="shared" si="7"/>
        <v>2.11600872</v>
      </c>
      <c r="C69" s="14">
        <v>0.5054</v>
      </c>
      <c r="D69" s="7">
        <f t="shared" si="8"/>
        <v>2.5761380399999996</v>
      </c>
      <c r="E69" s="14">
        <v>0.6153</v>
      </c>
      <c r="F69" s="7">
        <v>0.1099</v>
      </c>
      <c r="G69" s="8"/>
    </row>
    <row r="70" spans="1:7" ht="15.75">
      <c r="A70" s="3">
        <v>65</v>
      </c>
      <c r="B70" s="7">
        <f t="shared" si="7"/>
        <v>6.613050599999999</v>
      </c>
      <c r="C70" s="17">
        <v>1.5795</v>
      </c>
      <c r="D70" s="7">
        <f t="shared" si="8"/>
        <v>8.12616012</v>
      </c>
      <c r="E70" s="17">
        <v>1.9409</v>
      </c>
      <c r="F70" s="7">
        <v>0.36140000000000017</v>
      </c>
      <c r="G70" s="8"/>
    </row>
    <row r="71" spans="1:7" ht="15.75">
      <c r="A71" s="3">
        <v>66</v>
      </c>
      <c r="B71" s="7">
        <f t="shared" si="7"/>
        <v>0.37513727999999996</v>
      </c>
      <c r="C71" s="14">
        <v>0.0896</v>
      </c>
      <c r="D71" s="7">
        <f t="shared" si="8"/>
        <v>0.37513727999999996</v>
      </c>
      <c r="E71" s="14">
        <v>0.0896</v>
      </c>
      <c r="F71" s="7">
        <v>0</v>
      </c>
      <c r="G71" s="8"/>
    </row>
    <row r="72" spans="1:7" ht="15.75">
      <c r="A72" s="3">
        <v>67</v>
      </c>
      <c r="B72" s="7" t="e">
        <f t="shared" si="7"/>
        <v>#VALUE!</v>
      </c>
      <c r="C72" s="14" t="s">
        <v>9</v>
      </c>
      <c r="D72" s="7">
        <v>0</v>
      </c>
      <c r="E72" s="14" t="s">
        <v>9</v>
      </c>
      <c r="F72" s="7">
        <v>0</v>
      </c>
      <c r="G72" s="8">
        <v>0.5955</v>
      </c>
    </row>
    <row r="73" spans="1:7" ht="15.75">
      <c r="A73" s="3">
        <v>68</v>
      </c>
      <c r="B73" s="7">
        <f t="shared" si="7"/>
        <v>0.9818045999999999</v>
      </c>
      <c r="C73" s="14">
        <v>0.2345</v>
      </c>
      <c r="D73" s="7">
        <f t="shared" si="8"/>
        <v>1.01194956</v>
      </c>
      <c r="E73" s="14">
        <v>0.2417</v>
      </c>
      <c r="F73" s="7">
        <v>0.007200000000000012</v>
      </c>
      <c r="G73" s="8"/>
    </row>
    <row r="74" spans="1:7" ht="15.75">
      <c r="A74" s="3">
        <v>69</v>
      </c>
      <c r="B74" s="7" t="e">
        <f t="shared" si="7"/>
        <v>#VALUE!</v>
      </c>
      <c r="C74" s="14" t="s">
        <v>9</v>
      </c>
      <c r="D74" s="7">
        <v>0</v>
      </c>
      <c r="E74" s="14" t="s">
        <v>9</v>
      </c>
      <c r="F74" s="7">
        <v>0</v>
      </c>
      <c r="G74" s="8">
        <v>0.972</v>
      </c>
    </row>
    <row r="75" spans="1:7" ht="15.75">
      <c r="A75" s="3">
        <v>70</v>
      </c>
      <c r="B75" s="7" t="e">
        <f t="shared" si="7"/>
        <v>#VALUE!</v>
      </c>
      <c r="C75" s="14" t="s">
        <v>9</v>
      </c>
      <c r="D75" s="7">
        <v>0</v>
      </c>
      <c r="E75" s="14" t="s">
        <v>9</v>
      </c>
      <c r="F75" s="7">
        <v>0</v>
      </c>
      <c r="G75" s="8">
        <v>0.543</v>
      </c>
    </row>
    <row r="76" spans="1:7" ht="15.75">
      <c r="A76" s="3">
        <v>71</v>
      </c>
      <c r="B76" s="7">
        <f t="shared" si="7"/>
        <v>15.935</v>
      </c>
      <c r="C76" s="14">
        <f>15.935/4.1868</f>
        <v>3.806009362759148</v>
      </c>
      <c r="D76" s="7">
        <f t="shared" si="8"/>
        <v>17.485</v>
      </c>
      <c r="E76" s="14">
        <f>17.485/4.1868</f>
        <v>4.176220502531766</v>
      </c>
      <c r="F76" s="7">
        <v>0.3702111397726182</v>
      </c>
      <c r="G76" s="8"/>
    </row>
    <row r="77" spans="1:7" ht="15.75">
      <c r="A77" s="3">
        <v>72</v>
      </c>
      <c r="B77" s="7">
        <f t="shared" si="7"/>
        <v>86.34270167999999</v>
      </c>
      <c r="C77" s="14">
        <v>20.6226</v>
      </c>
      <c r="D77" s="7">
        <f t="shared" si="8"/>
        <v>93.88647791999999</v>
      </c>
      <c r="E77" s="14">
        <v>22.4244</v>
      </c>
      <c r="F77" s="7">
        <v>1.8018</v>
      </c>
      <c r="G77" s="8"/>
    </row>
    <row r="78" spans="1:7" ht="15.75">
      <c r="A78" s="3">
        <v>73</v>
      </c>
      <c r="B78" s="7">
        <f t="shared" si="7"/>
        <v>35.9478648</v>
      </c>
      <c r="C78" s="14">
        <v>8.586</v>
      </c>
      <c r="D78" s="7">
        <f t="shared" si="8"/>
        <v>36.8103456</v>
      </c>
      <c r="E78" s="14">
        <v>8.792</v>
      </c>
      <c r="F78" s="7">
        <v>0.20599999999999952</v>
      </c>
      <c r="G78" s="8"/>
    </row>
    <row r="79" spans="1:7" ht="15.75">
      <c r="A79" s="3">
        <v>74</v>
      </c>
      <c r="B79" s="7">
        <v>0</v>
      </c>
      <c r="C79" s="15" t="s">
        <v>9</v>
      </c>
      <c r="D79" s="7">
        <v>0</v>
      </c>
      <c r="E79" s="15" t="s">
        <v>9</v>
      </c>
      <c r="F79" s="7">
        <v>0</v>
      </c>
      <c r="G79" s="8">
        <v>0.594</v>
      </c>
    </row>
    <row r="80" spans="1:7" ht="15.75">
      <c r="A80" s="3">
        <v>75</v>
      </c>
      <c r="B80" s="7">
        <f aca="true" t="shared" si="9" ref="B80:B88">C80*4.1868</f>
        <v>0.7406449199999999</v>
      </c>
      <c r="C80" s="14">
        <v>0.1769</v>
      </c>
      <c r="D80" s="7">
        <v>0</v>
      </c>
      <c r="E80" s="14">
        <v>0.2582</v>
      </c>
      <c r="F80" s="7">
        <v>0.08129999999999998</v>
      </c>
      <c r="G80" s="8"/>
    </row>
    <row r="81" spans="1:7" ht="15.75">
      <c r="A81" s="3">
        <v>76</v>
      </c>
      <c r="B81" s="7">
        <f t="shared" si="9"/>
        <v>0.0376812</v>
      </c>
      <c r="C81" s="15">
        <v>0.009</v>
      </c>
      <c r="D81" s="7">
        <f aca="true" t="shared" si="10" ref="D81:D88">E81*4.1868</f>
        <v>0.0376812</v>
      </c>
      <c r="E81" s="15">
        <v>0.009</v>
      </c>
      <c r="F81" s="7">
        <v>0</v>
      </c>
      <c r="G81" s="8"/>
    </row>
    <row r="82" spans="1:7" ht="15.75">
      <c r="A82" s="3">
        <v>77</v>
      </c>
      <c r="B82" s="7">
        <f t="shared" si="9"/>
        <v>8.18393796</v>
      </c>
      <c r="C82" s="14">
        <v>1.9547</v>
      </c>
      <c r="D82" s="7">
        <f t="shared" si="10"/>
        <v>12.21624504</v>
      </c>
      <c r="E82" s="14">
        <v>2.9178</v>
      </c>
      <c r="F82" s="7">
        <v>0.9631000000000001</v>
      </c>
      <c r="G82" s="8"/>
    </row>
    <row r="83" spans="1:7" ht="15.75">
      <c r="A83" s="3">
        <v>78</v>
      </c>
      <c r="B83" s="7">
        <f t="shared" si="9"/>
        <v>18.802918799999997</v>
      </c>
      <c r="C83" s="14">
        <v>4.491</v>
      </c>
      <c r="D83" s="7">
        <f t="shared" si="10"/>
        <v>22.6003464</v>
      </c>
      <c r="E83" s="14">
        <v>5.398</v>
      </c>
      <c r="F83" s="7">
        <v>0.907</v>
      </c>
      <c r="G83" s="8"/>
    </row>
    <row r="84" spans="1:7" ht="15.75">
      <c r="A84" s="3">
        <v>79</v>
      </c>
      <c r="B84" s="7">
        <f t="shared" si="9"/>
        <v>0.41616791999999997</v>
      </c>
      <c r="C84" s="17">
        <v>0.0994</v>
      </c>
      <c r="D84" s="7">
        <f t="shared" si="10"/>
        <v>0.52293132</v>
      </c>
      <c r="E84" s="17">
        <v>0.1249</v>
      </c>
      <c r="F84" s="7">
        <v>0.025499999999999995</v>
      </c>
      <c r="G84" s="8"/>
    </row>
    <row r="85" spans="1:7" ht="15.75">
      <c r="A85" s="3">
        <v>80</v>
      </c>
      <c r="B85" s="7">
        <f t="shared" si="9"/>
        <v>2.4723054</v>
      </c>
      <c r="C85" s="17">
        <v>0.5905</v>
      </c>
      <c r="D85" s="7">
        <f t="shared" si="10"/>
        <v>3.2154624</v>
      </c>
      <c r="E85" s="17">
        <v>0.768</v>
      </c>
      <c r="F85" s="7">
        <v>0.1775</v>
      </c>
      <c r="G85" s="8"/>
    </row>
    <row r="86" spans="1:7" ht="15.75">
      <c r="A86" s="3">
        <v>81</v>
      </c>
      <c r="B86" s="7">
        <f t="shared" si="9"/>
        <v>9.50571072</v>
      </c>
      <c r="C86" s="15">
        <v>2.2704</v>
      </c>
      <c r="D86" s="7">
        <f t="shared" si="10"/>
        <v>11.86706592</v>
      </c>
      <c r="E86" s="15">
        <v>2.8344</v>
      </c>
      <c r="F86" s="7">
        <v>0.5640000000000001</v>
      </c>
      <c r="G86" s="8"/>
    </row>
    <row r="87" spans="1:7" ht="15.75">
      <c r="A87" s="3">
        <v>82</v>
      </c>
      <c r="B87" s="7">
        <v>0</v>
      </c>
      <c r="C87" s="17">
        <v>0.7493</v>
      </c>
      <c r="D87" s="7">
        <v>0</v>
      </c>
      <c r="E87" s="17">
        <v>0.7493</v>
      </c>
      <c r="F87" s="7">
        <v>0</v>
      </c>
      <c r="G87" s="8"/>
    </row>
    <row r="88" spans="1:7" ht="15.75">
      <c r="A88" s="3">
        <v>83</v>
      </c>
      <c r="B88" s="7">
        <f t="shared" si="9"/>
        <v>0.12392928</v>
      </c>
      <c r="C88" s="17">
        <v>0.0296</v>
      </c>
      <c r="D88" s="7">
        <f t="shared" si="10"/>
        <v>0.13648967999999997</v>
      </c>
      <c r="E88" s="17">
        <v>0.0326</v>
      </c>
      <c r="F88" s="7">
        <v>0.0029999999999999957</v>
      </c>
      <c r="G88" s="8"/>
    </row>
    <row r="89" spans="1:7" ht="15.75">
      <c r="A89" s="3">
        <v>84</v>
      </c>
      <c r="B89" s="7">
        <v>0</v>
      </c>
      <c r="C89" s="17">
        <v>0.0021</v>
      </c>
      <c r="D89" s="7">
        <v>0</v>
      </c>
      <c r="E89" s="17">
        <v>0.0085</v>
      </c>
      <c r="F89" s="7">
        <v>0.006400000000000001</v>
      </c>
      <c r="G89" s="8"/>
    </row>
    <row r="90" spans="1:7" ht="15.75">
      <c r="A90" s="3">
        <v>85</v>
      </c>
      <c r="B90" s="7">
        <f aca="true" t="shared" si="11" ref="B90:B96">C90*4.1868</f>
        <v>11.766582719999999</v>
      </c>
      <c r="C90" s="17">
        <v>2.8104</v>
      </c>
      <c r="D90" s="7">
        <f aca="true" t="shared" si="12" ref="D90:D96">E90*4.1868</f>
        <v>16.940630159999998</v>
      </c>
      <c r="E90" s="17">
        <v>4.0462</v>
      </c>
      <c r="F90" s="7">
        <v>1.2357999999999998</v>
      </c>
      <c r="G90" s="8"/>
    </row>
    <row r="91" spans="1:7" ht="15.75">
      <c r="A91" s="3">
        <v>86</v>
      </c>
      <c r="B91" s="7" t="e">
        <f t="shared" si="11"/>
        <v>#VALUE!</v>
      </c>
      <c r="C91" s="17" t="s">
        <v>9</v>
      </c>
      <c r="D91" s="7">
        <v>0</v>
      </c>
      <c r="E91" s="17" t="s">
        <v>9</v>
      </c>
      <c r="F91" s="7">
        <v>0</v>
      </c>
      <c r="G91" s="8">
        <v>0.597</v>
      </c>
    </row>
    <row r="92" spans="1:7" ht="15.75">
      <c r="A92" s="3">
        <v>87</v>
      </c>
      <c r="B92" s="7">
        <f t="shared" si="11"/>
        <v>1.24641036</v>
      </c>
      <c r="C92" s="14">
        <v>0.2977</v>
      </c>
      <c r="D92" s="7">
        <f t="shared" si="12"/>
        <v>1.44318996</v>
      </c>
      <c r="E92" s="14">
        <v>0.3447</v>
      </c>
      <c r="F92" s="7">
        <v>0.046999999999999986</v>
      </c>
      <c r="G92" s="8"/>
    </row>
    <row r="93" spans="1:7" ht="15.75">
      <c r="A93" s="3">
        <v>88</v>
      </c>
      <c r="B93" s="7">
        <f t="shared" si="11"/>
        <v>9.666065159999999</v>
      </c>
      <c r="C93" s="17">
        <v>2.3087</v>
      </c>
      <c r="D93" s="7">
        <f t="shared" si="12"/>
        <v>15.013864799999999</v>
      </c>
      <c r="E93" s="17">
        <v>3.586</v>
      </c>
      <c r="F93" s="7">
        <v>1.2772999999999999</v>
      </c>
      <c r="G93" s="8"/>
    </row>
    <row r="94" spans="1:7" ht="15.75">
      <c r="A94" s="3">
        <v>89</v>
      </c>
      <c r="B94" s="7">
        <f t="shared" si="11"/>
        <v>12.1605606</v>
      </c>
      <c r="C94" s="17">
        <v>2.9045</v>
      </c>
      <c r="D94" s="7">
        <f t="shared" si="12"/>
        <v>15.10262496</v>
      </c>
      <c r="E94" s="17">
        <v>3.6072</v>
      </c>
      <c r="F94" s="7">
        <v>0.7027000000000001</v>
      </c>
      <c r="G94" s="8"/>
    </row>
    <row r="95" spans="1:7" ht="15.75">
      <c r="A95" s="3">
        <v>90</v>
      </c>
      <c r="B95" s="7">
        <f t="shared" si="11"/>
        <v>36.0399744</v>
      </c>
      <c r="C95" s="17">
        <v>8.608</v>
      </c>
      <c r="D95" s="7">
        <f t="shared" si="12"/>
        <v>41.4325728</v>
      </c>
      <c r="E95" s="17">
        <v>9.896</v>
      </c>
      <c r="F95" s="7">
        <v>1.2880000000000003</v>
      </c>
      <c r="G95" s="8"/>
    </row>
    <row r="96" spans="1:7" ht="15.75">
      <c r="A96" s="3">
        <v>91</v>
      </c>
      <c r="B96" s="7">
        <f t="shared" si="11"/>
        <v>11.4341508</v>
      </c>
      <c r="C96" s="17">
        <v>2.731</v>
      </c>
      <c r="D96" s="7">
        <f t="shared" si="12"/>
        <v>12.51978804</v>
      </c>
      <c r="E96" s="17">
        <v>2.9903</v>
      </c>
      <c r="F96" s="7">
        <v>0.2593000000000001</v>
      </c>
      <c r="G96" s="8"/>
    </row>
    <row r="97" spans="1:7" ht="15.75">
      <c r="A97" s="3">
        <v>92</v>
      </c>
      <c r="B97" s="7">
        <v>0</v>
      </c>
      <c r="C97" s="14" t="s">
        <v>9</v>
      </c>
      <c r="D97" s="7">
        <v>0</v>
      </c>
      <c r="E97" s="14" t="s">
        <v>9</v>
      </c>
      <c r="F97" s="7">
        <v>0</v>
      </c>
      <c r="G97" s="8">
        <v>0.597</v>
      </c>
    </row>
    <row r="98" spans="1:7" ht="15.75">
      <c r="A98" s="3">
        <v>93</v>
      </c>
      <c r="B98" s="7">
        <f>C98*4.1868</f>
        <v>2.63726532</v>
      </c>
      <c r="C98" s="17">
        <v>0.6299</v>
      </c>
      <c r="D98" s="7">
        <f>E98*4.1868</f>
        <v>2.96090496</v>
      </c>
      <c r="E98" s="17">
        <v>0.7072</v>
      </c>
      <c r="F98" s="7">
        <v>0.07730000000000004</v>
      </c>
      <c r="G98" s="8"/>
    </row>
    <row r="99" spans="1:7" ht="15.75">
      <c r="A99" s="3">
        <v>94</v>
      </c>
      <c r="B99" s="7">
        <v>0</v>
      </c>
      <c r="C99" s="17" t="s">
        <v>9</v>
      </c>
      <c r="D99" s="7">
        <v>0</v>
      </c>
      <c r="E99" s="17" t="s">
        <v>9</v>
      </c>
      <c r="F99" s="7">
        <v>0</v>
      </c>
      <c r="G99" s="8">
        <v>0.6</v>
      </c>
    </row>
    <row r="100" spans="1:7" ht="15.75">
      <c r="A100" s="3">
        <v>95</v>
      </c>
      <c r="B100" s="7">
        <v>0</v>
      </c>
      <c r="C100" s="15">
        <v>0.0017</v>
      </c>
      <c r="D100" s="7">
        <v>0</v>
      </c>
      <c r="E100" s="15">
        <v>0.0034</v>
      </c>
      <c r="F100" s="7">
        <v>0.0017</v>
      </c>
      <c r="G100" s="8"/>
    </row>
    <row r="101" spans="1:7" ht="15.75">
      <c r="A101" s="3">
        <v>96</v>
      </c>
      <c r="B101" s="7">
        <f>C101*4.1868</f>
        <v>0</v>
      </c>
      <c r="C101" s="17">
        <v>0</v>
      </c>
      <c r="D101" s="7">
        <f>E101*4.1868</f>
        <v>1.904994</v>
      </c>
      <c r="E101" s="17">
        <v>0.455</v>
      </c>
      <c r="F101" s="7">
        <v>0.455</v>
      </c>
      <c r="G101" s="8"/>
    </row>
    <row r="102" spans="1:7" ht="15.75">
      <c r="A102" s="3">
        <v>97</v>
      </c>
      <c r="B102" s="7">
        <f>C102*4.1868</f>
        <v>0</v>
      </c>
      <c r="C102" s="17">
        <v>0</v>
      </c>
      <c r="D102" s="7">
        <v>0</v>
      </c>
      <c r="E102" s="17">
        <v>0.0376</v>
      </c>
      <c r="F102" s="7">
        <v>0.0376</v>
      </c>
      <c r="G102" s="8"/>
    </row>
    <row r="103" spans="1:7" ht="15.75">
      <c r="A103" s="3">
        <v>98</v>
      </c>
      <c r="B103" s="7">
        <f>C103*4.1868</f>
        <v>1.475847</v>
      </c>
      <c r="C103" s="14">
        <v>0.3525</v>
      </c>
      <c r="D103" s="7">
        <f>E103*4.1868</f>
        <v>1.62322236</v>
      </c>
      <c r="E103" s="14">
        <v>0.3877</v>
      </c>
      <c r="F103" s="7">
        <v>0.03520000000000001</v>
      </c>
      <c r="G103" s="8"/>
    </row>
    <row r="104" spans="1:7" ht="15.75">
      <c r="A104" s="3">
        <v>99</v>
      </c>
      <c r="B104" s="7">
        <f>C104*4.1868</f>
        <v>19.77258168</v>
      </c>
      <c r="C104" s="14">
        <v>4.7226</v>
      </c>
      <c r="D104" s="7">
        <f>E104*4.1868</f>
        <v>19.77258168</v>
      </c>
      <c r="E104" s="14">
        <v>4.7226</v>
      </c>
      <c r="F104" s="7">
        <v>0</v>
      </c>
      <c r="G104" s="8"/>
    </row>
    <row r="105" spans="1:7" ht="15.75">
      <c r="A105" s="3">
        <v>100</v>
      </c>
      <c r="B105" s="7">
        <f>C105*4.1868</f>
        <v>33.521</v>
      </c>
      <c r="C105" s="17">
        <f>33.521/4.1868</f>
        <v>8.006353300850291</v>
      </c>
      <c r="D105" s="7">
        <f>E105*4.1868</f>
        <v>39.323</v>
      </c>
      <c r="E105" s="17">
        <f>39.323/4.1868</f>
        <v>9.392137193083023</v>
      </c>
      <c r="F105" s="7">
        <v>1.3857838922327321</v>
      </c>
      <c r="G105" s="8"/>
    </row>
    <row r="106" spans="1:7" ht="15.75">
      <c r="A106" s="3">
        <v>101</v>
      </c>
      <c r="B106" s="7">
        <v>0</v>
      </c>
      <c r="C106" s="15" t="s">
        <v>9</v>
      </c>
      <c r="D106" s="7">
        <v>0</v>
      </c>
      <c r="E106" s="15" t="s">
        <v>9</v>
      </c>
      <c r="F106" s="7">
        <v>0</v>
      </c>
      <c r="G106" s="8">
        <v>0.5955</v>
      </c>
    </row>
    <row r="107" spans="1:7" ht="15.75">
      <c r="A107" s="3">
        <v>102</v>
      </c>
      <c r="B107" s="7">
        <v>0</v>
      </c>
      <c r="C107" s="14">
        <v>0.2236</v>
      </c>
      <c r="D107" s="7">
        <v>0</v>
      </c>
      <c r="E107" s="14">
        <v>0.2378</v>
      </c>
      <c r="F107" s="7">
        <v>0.014200000000000018</v>
      </c>
      <c r="G107" s="8"/>
    </row>
    <row r="108" spans="1:7" ht="15.75">
      <c r="A108" s="3">
        <v>103</v>
      </c>
      <c r="B108" s="7">
        <f aca="true" t="shared" si="13" ref="B108:B113">C108*4.1868</f>
        <v>3.91172724</v>
      </c>
      <c r="C108" s="14">
        <v>0.9343</v>
      </c>
      <c r="D108" s="7">
        <f>E108*4.1868</f>
        <v>4.1993604</v>
      </c>
      <c r="E108" s="14">
        <v>1.003</v>
      </c>
      <c r="F108" s="7">
        <v>0.06869999999999987</v>
      </c>
      <c r="G108" s="8"/>
    </row>
    <row r="109" spans="1:7" ht="15.75">
      <c r="A109" s="3">
        <v>104</v>
      </c>
      <c r="B109" s="7">
        <f t="shared" si="13"/>
        <v>2.46476916</v>
      </c>
      <c r="C109" s="14">
        <v>0.5887</v>
      </c>
      <c r="D109" s="7">
        <f>E109*4.1868</f>
        <v>3.1882482</v>
      </c>
      <c r="E109" s="14">
        <v>0.7615</v>
      </c>
      <c r="F109" s="7">
        <v>0.17279999999999995</v>
      </c>
      <c r="G109" s="8"/>
    </row>
    <row r="110" spans="1:7" ht="15.75">
      <c r="A110" s="3">
        <v>105</v>
      </c>
      <c r="B110" s="7">
        <f t="shared" si="13"/>
        <v>6.963904439999999</v>
      </c>
      <c r="C110" s="15">
        <v>1.6633</v>
      </c>
      <c r="D110" s="7">
        <f>E110*4.1868</f>
        <v>8.76674052</v>
      </c>
      <c r="E110" s="15">
        <v>2.0939</v>
      </c>
      <c r="F110" s="7">
        <v>0.4306000000000001</v>
      </c>
      <c r="G110" s="8"/>
    </row>
    <row r="111" spans="1:7" ht="15.75">
      <c r="A111" s="3">
        <v>106</v>
      </c>
      <c r="B111" s="7">
        <f t="shared" si="13"/>
        <v>11.702943359999999</v>
      </c>
      <c r="C111" s="14">
        <v>2.7952</v>
      </c>
      <c r="D111" s="7">
        <f>E111*4.1868</f>
        <v>15.953382719999999</v>
      </c>
      <c r="E111" s="14">
        <v>3.8104</v>
      </c>
      <c r="F111" s="7">
        <v>1.0152</v>
      </c>
      <c r="G111" s="8"/>
    </row>
    <row r="112" spans="1:7" ht="15.75">
      <c r="A112" s="3">
        <v>107</v>
      </c>
      <c r="B112" s="7">
        <f t="shared" si="13"/>
        <v>72.99685799999999</v>
      </c>
      <c r="C112" s="14">
        <v>17.435</v>
      </c>
      <c r="D112" s="7">
        <f>E112*4.1868</f>
        <v>75.88156319999999</v>
      </c>
      <c r="E112" s="14">
        <v>18.124</v>
      </c>
      <c r="F112" s="7">
        <v>0.6890000000000001</v>
      </c>
      <c r="G112" s="8"/>
    </row>
    <row r="113" spans="1:7" ht="15.75">
      <c r="A113" s="3">
        <v>108</v>
      </c>
      <c r="B113" s="7" t="e">
        <f t="shared" si="13"/>
        <v>#VALUE!</v>
      </c>
      <c r="C113" s="15" t="s">
        <v>9</v>
      </c>
      <c r="D113" s="7">
        <v>0</v>
      </c>
      <c r="E113" s="15" t="s">
        <v>9</v>
      </c>
      <c r="F113" s="7">
        <v>0</v>
      </c>
      <c r="G113" s="8">
        <v>0.8999999999999999</v>
      </c>
    </row>
    <row r="114" spans="1:7" ht="15.75">
      <c r="A114" s="3">
        <v>109</v>
      </c>
      <c r="B114" s="7">
        <v>0</v>
      </c>
      <c r="C114" s="15">
        <v>2.7626</v>
      </c>
      <c r="D114" s="7">
        <v>0</v>
      </c>
      <c r="E114" s="15">
        <v>3.9826</v>
      </c>
      <c r="F114" s="7">
        <v>1.2200000000000002</v>
      </c>
      <c r="G114" s="8"/>
    </row>
    <row r="115" spans="1:7" ht="15.75">
      <c r="A115" s="3">
        <v>110</v>
      </c>
      <c r="B115" s="7">
        <f aca="true" t="shared" si="14" ref="B115:B120">C115*4.1868</f>
        <v>7.6032288</v>
      </c>
      <c r="C115" s="14">
        <v>1.816</v>
      </c>
      <c r="D115" s="7">
        <f aca="true" t="shared" si="15" ref="D115:D120">E115*4.1868</f>
        <v>11.09376396</v>
      </c>
      <c r="E115" s="14">
        <v>2.6497</v>
      </c>
      <c r="F115" s="7">
        <v>0.8337000000000001</v>
      </c>
      <c r="G115" s="8"/>
    </row>
    <row r="116" spans="1:7" ht="15.75">
      <c r="A116" s="3">
        <v>111</v>
      </c>
      <c r="B116" s="7">
        <f t="shared" si="14"/>
        <v>29.732560199999998</v>
      </c>
      <c r="C116" s="14">
        <v>7.1015</v>
      </c>
      <c r="D116" s="7">
        <f t="shared" si="15"/>
        <v>33.066090360000004</v>
      </c>
      <c r="E116" s="14">
        <v>7.8977</v>
      </c>
      <c r="F116" s="7">
        <v>0.7962000000000007</v>
      </c>
      <c r="G116" s="8"/>
    </row>
    <row r="117" spans="1:7" ht="15.75">
      <c r="A117" s="3">
        <v>112</v>
      </c>
      <c r="B117" s="7">
        <f t="shared" si="14"/>
        <v>6.8387191199999995</v>
      </c>
      <c r="C117" s="17">
        <v>1.6334</v>
      </c>
      <c r="D117" s="7">
        <f t="shared" si="15"/>
        <v>7.9109586</v>
      </c>
      <c r="E117" s="17">
        <v>1.8895</v>
      </c>
      <c r="F117" s="7">
        <v>0.2561</v>
      </c>
      <c r="G117" s="8"/>
    </row>
    <row r="118" spans="1:7" ht="15.75">
      <c r="A118" s="3">
        <v>113</v>
      </c>
      <c r="B118" s="7">
        <f t="shared" si="14"/>
        <v>1.2099851999999998</v>
      </c>
      <c r="C118" s="14">
        <v>0.289</v>
      </c>
      <c r="D118" s="7">
        <f t="shared" si="15"/>
        <v>1.40341536</v>
      </c>
      <c r="E118" s="14">
        <v>0.3352</v>
      </c>
      <c r="F118" s="7">
        <v>0.04620000000000002</v>
      </c>
      <c r="G118" s="8"/>
    </row>
    <row r="119" spans="1:7" ht="15.75">
      <c r="A119" s="3">
        <v>114</v>
      </c>
      <c r="B119" s="7">
        <v>0</v>
      </c>
      <c r="C119" s="14" t="s">
        <v>9</v>
      </c>
      <c r="D119" s="7">
        <v>0</v>
      </c>
      <c r="E119" s="14" t="s">
        <v>9</v>
      </c>
      <c r="F119" s="7">
        <v>0</v>
      </c>
      <c r="G119" s="8">
        <v>0.9794999999999999</v>
      </c>
    </row>
    <row r="120" spans="1:7" ht="15.75">
      <c r="A120" s="3">
        <v>115</v>
      </c>
      <c r="B120" s="7">
        <f t="shared" si="14"/>
        <v>2.19932604</v>
      </c>
      <c r="C120" s="14">
        <v>0.5253</v>
      </c>
      <c r="D120" s="7">
        <f t="shared" si="15"/>
        <v>2.7653814</v>
      </c>
      <c r="E120" s="14">
        <v>0.6605</v>
      </c>
      <c r="F120" s="7">
        <v>0.1352</v>
      </c>
      <c r="G120" s="8"/>
    </row>
    <row r="121" spans="1:7" ht="15.75">
      <c r="A121" s="3">
        <v>116</v>
      </c>
      <c r="B121" s="7">
        <v>0</v>
      </c>
      <c r="C121" s="15" t="s">
        <v>9</v>
      </c>
      <c r="D121" s="7">
        <v>0</v>
      </c>
      <c r="E121" s="15" t="s">
        <v>9</v>
      </c>
      <c r="F121" s="7">
        <v>0</v>
      </c>
      <c r="G121" s="8">
        <v>1.2585</v>
      </c>
    </row>
    <row r="122" spans="1:7" ht="15.75">
      <c r="A122" s="3">
        <v>117</v>
      </c>
      <c r="B122" s="7">
        <v>0</v>
      </c>
      <c r="C122" s="14" t="s">
        <v>10</v>
      </c>
      <c r="D122" s="7">
        <v>0</v>
      </c>
      <c r="E122" s="14" t="s">
        <v>10</v>
      </c>
      <c r="F122" s="7">
        <v>0</v>
      </c>
      <c r="G122" s="8">
        <v>0.9075</v>
      </c>
    </row>
    <row r="123" spans="1:7" ht="15.75">
      <c r="A123" s="3">
        <v>118</v>
      </c>
      <c r="B123" s="7">
        <f>C123*4.1868</f>
        <v>1.02450996</v>
      </c>
      <c r="C123" s="14">
        <v>0.2447</v>
      </c>
      <c r="D123" s="7">
        <f>E123*4.1868</f>
        <v>1.05967908</v>
      </c>
      <c r="E123" s="14">
        <v>0.2531</v>
      </c>
      <c r="F123" s="7">
        <v>0.00839999999999999</v>
      </c>
      <c r="G123" s="8"/>
    </row>
    <row r="124" spans="1:7" ht="15.75">
      <c r="A124" s="3">
        <v>119</v>
      </c>
      <c r="B124" s="7">
        <f>C124*4.1868</f>
        <v>4.40493228</v>
      </c>
      <c r="C124" s="14">
        <v>1.0521</v>
      </c>
      <c r="D124" s="7">
        <f>E124*4.1868</f>
        <v>5.88161664</v>
      </c>
      <c r="E124" s="14">
        <v>1.4048</v>
      </c>
      <c r="F124" s="7">
        <v>0.3527</v>
      </c>
      <c r="G124" s="8"/>
    </row>
    <row r="125" spans="1:7" ht="15.75">
      <c r="A125" s="3">
        <v>120</v>
      </c>
      <c r="B125" s="7">
        <f>C125*4.1868</f>
        <v>18.16401312</v>
      </c>
      <c r="C125" s="15">
        <v>4.3384</v>
      </c>
      <c r="D125" s="7">
        <f>E125*4.1868</f>
        <v>18.17029332</v>
      </c>
      <c r="E125" s="15">
        <v>4.3399</v>
      </c>
      <c r="F125" s="7">
        <v>0.0015000000000000568</v>
      </c>
      <c r="G125" s="8"/>
    </row>
    <row r="126" spans="1:7" ht="15.75">
      <c r="A126" s="3">
        <v>121</v>
      </c>
      <c r="B126" s="7">
        <v>0</v>
      </c>
      <c r="C126" s="15" t="s">
        <v>9</v>
      </c>
      <c r="D126" s="7">
        <v>0</v>
      </c>
      <c r="E126" s="15" t="s">
        <v>9</v>
      </c>
      <c r="F126" s="7">
        <v>0</v>
      </c>
      <c r="G126" s="8">
        <v>0.6015</v>
      </c>
    </row>
    <row r="127" spans="1:7" ht="15.75">
      <c r="A127" s="3">
        <v>122</v>
      </c>
      <c r="B127" s="7">
        <f>C127*4.1868</f>
        <v>3.87237132</v>
      </c>
      <c r="C127" s="14">
        <v>0.9249</v>
      </c>
      <c r="D127" s="7">
        <f>E127*4.1868</f>
        <v>4.28770188</v>
      </c>
      <c r="E127" s="14">
        <v>1.0241</v>
      </c>
      <c r="F127" s="7">
        <v>0.09919999999999995</v>
      </c>
      <c r="G127" s="8"/>
    </row>
    <row r="128" spans="1:7" ht="15.75">
      <c r="A128" s="3">
        <v>123</v>
      </c>
      <c r="B128" s="7">
        <f aca="true" t="shared" si="16" ref="B128:B137">C128*4.1868</f>
        <v>0</v>
      </c>
      <c r="C128" s="15">
        <v>0</v>
      </c>
      <c r="D128" s="7">
        <f aca="true" t="shared" si="17" ref="D128:D137">E128*4.1868</f>
        <v>0.41198112</v>
      </c>
      <c r="E128" s="15">
        <v>0.0984</v>
      </c>
      <c r="F128" s="7">
        <v>0.0984</v>
      </c>
      <c r="G128" s="8"/>
    </row>
    <row r="129" spans="1:7" ht="15.75">
      <c r="A129" s="3">
        <v>124</v>
      </c>
      <c r="B129" s="7" t="e">
        <f t="shared" si="16"/>
        <v>#VALUE!</v>
      </c>
      <c r="C129" s="14" t="s">
        <v>9</v>
      </c>
      <c r="D129" s="7">
        <v>0</v>
      </c>
      <c r="E129" s="14" t="s">
        <v>9</v>
      </c>
      <c r="F129" s="7">
        <v>0</v>
      </c>
      <c r="G129" s="8">
        <v>0.5445</v>
      </c>
    </row>
    <row r="130" spans="1:7" ht="15.75">
      <c r="A130" s="3">
        <v>125</v>
      </c>
      <c r="B130" s="7" t="e">
        <f t="shared" si="16"/>
        <v>#VALUE!</v>
      </c>
      <c r="C130" s="14" t="s">
        <v>9</v>
      </c>
      <c r="D130" s="7">
        <v>0</v>
      </c>
      <c r="E130" s="14" t="s">
        <v>9</v>
      </c>
      <c r="F130" s="7">
        <v>0</v>
      </c>
      <c r="G130" s="8">
        <v>1.257</v>
      </c>
    </row>
    <row r="131" spans="1:7" ht="15.75">
      <c r="A131" s="3">
        <v>126</v>
      </c>
      <c r="B131" s="7">
        <f t="shared" si="16"/>
        <v>34.38702576</v>
      </c>
      <c r="C131" s="14">
        <v>8.2132</v>
      </c>
      <c r="D131" s="7">
        <f t="shared" si="17"/>
        <v>34.65079416</v>
      </c>
      <c r="E131" s="14">
        <v>8.2762</v>
      </c>
      <c r="F131" s="7">
        <v>0.06299999999999883</v>
      </c>
      <c r="G131" s="8"/>
    </row>
    <row r="132" spans="1:7" ht="15.75">
      <c r="A132" s="3">
        <v>127</v>
      </c>
      <c r="B132" s="7" t="e">
        <f t="shared" si="16"/>
        <v>#VALUE!</v>
      </c>
      <c r="C132" s="14" t="s">
        <v>9</v>
      </c>
      <c r="D132" s="7">
        <v>0</v>
      </c>
      <c r="E132" s="14" t="s">
        <v>9</v>
      </c>
      <c r="F132" s="7">
        <v>0</v>
      </c>
      <c r="G132" s="8">
        <v>0.57</v>
      </c>
    </row>
    <row r="133" spans="1:7" ht="15.75">
      <c r="A133" s="3">
        <v>128</v>
      </c>
      <c r="B133" s="7" t="e">
        <f t="shared" si="16"/>
        <v>#VALUE!</v>
      </c>
      <c r="C133" s="14" t="s">
        <v>9</v>
      </c>
      <c r="D133" s="7">
        <v>0</v>
      </c>
      <c r="E133" s="14" t="s">
        <v>9</v>
      </c>
      <c r="F133" s="7">
        <v>0</v>
      </c>
      <c r="G133" s="8">
        <v>0.5984999999999999</v>
      </c>
    </row>
    <row r="134" spans="1:7" ht="15.75">
      <c r="A134" s="3">
        <v>129</v>
      </c>
      <c r="B134" s="7">
        <f t="shared" si="16"/>
        <v>35.5878</v>
      </c>
      <c r="C134" s="14">
        <v>8.5</v>
      </c>
      <c r="D134" s="7">
        <f t="shared" si="17"/>
        <v>40.24728972</v>
      </c>
      <c r="E134" s="14">
        <v>9.6129</v>
      </c>
      <c r="F134" s="7">
        <v>1.1128999999999998</v>
      </c>
      <c r="G134" s="8"/>
    </row>
    <row r="135" spans="1:7" ht="15.75">
      <c r="A135" s="3">
        <v>130</v>
      </c>
      <c r="B135" s="7">
        <f t="shared" si="16"/>
        <v>5.47089156</v>
      </c>
      <c r="C135" s="14">
        <v>1.3067</v>
      </c>
      <c r="D135" s="7">
        <f t="shared" si="17"/>
        <v>5.522807879999999</v>
      </c>
      <c r="E135" s="14">
        <v>1.3191</v>
      </c>
      <c r="F135" s="7">
        <v>0.012399999999999967</v>
      </c>
      <c r="G135" s="8"/>
    </row>
    <row r="136" spans="1:7" ht="15.75">
      <c r="A136" s="3">
        <v>131</v>
      </c>
      <c r="B136" s="7">
        <f t="shared" si="16"/>
        <v>0</v>
      </c>
      <c r="C136" s="14">
        <v>0</v>
      </c>
      <c r="D136" s="7">
        <v>0</v>
      </c>
      <c r="E136" s="14">
        <v>0.6865</v>
      </c>
      <c r="F136" s="7">
        <v>0.6865</v>
      </c>
      <c r="G136" s="8"/>
    </row>
    <row r="137" spans="1:7" ht="15.75">
      <c r="A137" s="3">
        <v>132</v>
      </c>
      <c r="B137" s="7">
        <f t="shared" si="16"/>
        <v>6.32667348</v>
      </c>
      <c r="C137" s="14">
        <v>1.5111</v>
      </c>
      <c r="D137" s="7">
        <f t="shared" si="17"/>
        <v>6.75582048</v>
      </c>
      <c r="E137" s="14">
        <v>1.6136</v>
      </c>
      <c r="F137" s="7">
        <v>0.10249999999999981</v>
      </c>
      <c r="G137" s="8"/>
    </row>
    <row r="138" spans="1:7" ht="15.75">
      <c r="A138" s="3">
        <v>133</v>
      </c>
      <c r="B138" s="7">
        <v>0</v>
      </c>
      <c r="C138" s="15">
        <f>6.884/4.1868</f>
        <v>1.644215152383682</v>
      </c>
      <c r="D138" s="7">
        <v>0</v>
      </c>
      <c r="E138" s="15">
        <f>7.538/4.1868</f>
        <v>1.8004203687780644</v>
      </c>
      <c r="F138" s="7">
        <v>0.15620521639438234</v>
      </c>
      <c r="G138" s="8"/>
    </row>
    <row r="139" spans="1:7" ht="15.75">
      <c r="A139" s="3">
        <v>134</v>
      </c>
      <c r="B139" s="7">
        <f>C139*4.1868</f>
        <v>77.0287464</v>
      </c>
      <c r="C139" s="17">
        <v>18.398</v>
      </c>
      <c r="D139" s="7">
        <f>E139*4.1868</f>
        <v>85.599126</v>
      </c>
      <c r="E139" s="17">
        <v>20.445</v>
      </c>
      <c r="F139" s="7">
        <v>2.0470000000000006</v>
      </c>
      <c r="G139" s="8"/>
    </row>
    <row r="140" spans="1:7" ht="15.75">
      <c r="A140" s="3">
        <v>135</v>
      </c>
      <c r="B140" s="7">
        <f>C140*4.1868</f>
        <v>44.09621496</v>
      </c>
      <c r="C140" s="14">
        <v>10.5322</v>
      </c>
      <c r="D140" s="7">
        <f>E140*4.1868</f>
        <v>46.413608759999995</v>
      </c>
      <c r="E140" s="14">
        <v>11.0857</v>
      </c>
      <c r="F140" s="7">
        <v>0.5534999999999997</v>
      </c>
      <c r="G140" s="8"/>
    </row>
    <row r="141" spans="1:7" ht="15.75">
      <c r="A141" s="3">
        <v>136</v>
      </c>
      <c r="B141" s="7">
        <f>C141*4.1868</f>
        <v>5.102871840000001</v>
      </c>
      <c r="C141" s="17">
        <v>1.2188</v>
      </c>
      <c r="D141" s="7">
        <f>E141*4.1868</f>
        <v>7.98548364</v>
      </c>
      <c r="E141" s="17">
        <v>1.9073</v>
      </c>
      <c r="F141" s="7">
        <v>0.6884999999999999</v>
      </c>
      <c r="G141" s="8"/>
    </row>
    <row r="142" spans="1:7" ht="15.75">
      <c r="A142" s="3">
        <v>137</v>
      </c>
      <c r="B142" s="7">
        <f>C142*4.1868</f>
        <v>0.9587772</v>
      </c>
      <c r="C142" s="15">
        <v>0.229</v>
      </c>
      <c r="D142" s="7">
        <f>E142*4.1868</f>
        <v>0.9587772</v>
      </c>
      <c r="E142" s="15">
        <v>0.229</v>
      </c>
      <c r="F142" s="7">
        <v>0</v>
      </c>
      <c r="G142" s="8"/>
    </row>
    <row r="143" spans="1:7" ht="15.75">
      <c r="A143" s="3">
        <v>138</v>
      </c>
      <c r="B143" s="7">
        <f aca="true" t="shared" si="18" ref="B143:B152">C143*4.1868</f>
        <v>10.82455272</v>
      </c>
      <c r="C143" s="20">
        <v>2.5854</v>
      </c>
      <c r="D143" s="7">
        <v>0</v>
      </c>
      <c r="E143" s="20">
        <v>2.9613</v>
      </c>
      <c r="F143" s="7">
        <v>0.3759000000000001</v>
      </c>
      <c r="G143" s="8"/>
    </row>
    <row r="144" spans="1:7" ht="15.75">
      <c r="A144" s="3">
        <v>139</v>
      </c>
      <c r="B144" s="7" t="e">
        <f t="shared" si="18"/>
        <v>#VALUE!</v>
      </c>
      <c r="C144" s="14" t="s">
        <v>9</v>
      </c>
      <c r="D144" s="7">
        <v>0</v>
      </c>
      <c r="E144" s="14" t="s">
        <v>9</v>
      </c>
      <c r="F144" s="7">
        <v>0</v>
      </c>
      <c r="G144" s="8">
        <v>0.597</v>
      </c>
    </row>
    <row r="145" spans="1:7" ht="15.75">
      <c r="A145" s="3">
        <v>140</v>
      </c>
      <c r="B145" s="7">
        <f t="shared" si="18"/>
        <v>13.353</v>
      </c>
      <c r="C145" s="21">
        <f>13.353/4.1868</f>
        <v>3.1893092576669533</v>
      </c>
      <c r="D145" s="7">
        <f aca="true" t="shared" si="19" ref="D145:D152">E145*4.1868</f>
        <v>13.517</v>
      </c>
      <c r="E145" s="21">
        <f>13.517/4.1868</f>
        <v>3.2284799847138625</v>
      </c>
      <c r="F145" s="7">
        <v>0.03917072704690927</v>
      </c>
      <c r="G145" s="8"/>
    </row>
    <row r="146" spans="1:7" ht="15.75">
      <c r="A146" s="3">
        <v>141</v>
      </c>
      <c r="B146" s="7">
        <f t="shared" si="18"/>
        <v>12.185681399999998</v>
      </c>
      <c r="C146" s="22">
        <v>2.9105</v>
      </c>
      <c r="D146" s="7">
        <f t="shared" si="19"/>
        <v>18.40601016</v>
      </c>
      <c r="E146" s="22">
        <v>4.3962</v>
      </c>
      <c r="F146" s="7">
        <v>1.4857000000000005</v>
      </c>
      <c r="G146" s="8"/>
    </row>
    <row r="147" spans="1:7" ht="15.75">
      <c r="A147" s="3">
        <v>142</v>
      </c>
      <c r="B147" s="7" t="e">
        <f t="shared" si="18"/>
        <v>#VALUE!</v>
      </c>
      <c r="C147" s="14" t="s">
        <v>9</v>
      </c>
      <c r="D147" s="7">
        <v>0</v>
      </c>
      <c r="E147" s="14" t="s">
        <v>9</v>
      </c>
      <c r="F147" s="7">
        <v>0</v>
      </c>
      <c r="G147" s="8">
        <v>0.5459999999999999</v>
      </c>
    </row>
    <row r="148" spans="1:7" ht="15.75">
      <c r="A148" s="3">
        <v>143</v>
      </c>
      <c r="B148" s="7">
        <f t="shared" si="18"/>
        <v>181.006</v>
      </c>
      <c r="C148" s="17">
        <f>181.006/4.1868</f>
        <v>43.232540364956535</v>
      </c>
      <c r="D148" s="7">
        <f t="shared" si="19"/>
        <v>185.208</v>
      </c>
      <c r="E148" s="17">
        <f>185.208/4.1868</f>
        <v>44.23617082258527</v>
      </c>
      <c r="F148" s="7">
        <v>1.0036304576287378</v>
      </c>
      <c r="G148" s="8"/>
    </row>
    <row r="149" spans="1:7" ht="15.75">
      <c r="A149" s="3">
        <v>144</v>
      </c>
      <c r="B149" s="7">
        <v>0</v>
      </c>
      <c r="C149" s="17">
        <v>0.3537</v>
      </c>
      <c r="D149" s="7">
        <v>0</v>
      </c>
      <c r="E149" s="17">
        <v>1.2319</v>
      </c>
      <c r="F149" s="7">
        <v>0.8782</v>
      </c>
      <c r="G149" s="8"/>
    </row>
    <row r="150" spans="1:7" ht="15.75">
      <c r="A150" s="3">
        <v>145</v>
      </c>
      <c r="B150" s="7" t="e">
        <f t="shared" si="18"/>
        <v>#VALUE!</v>
      </c>
      <c r="C150" s="17" t="s">
        <v>9</v>
      </c>
      <c r="D150" s="7">
        <v>0</v>
      </c>
      <c r="E150" s="17" t="s">
        <v>9</v>
      </c>
      <c r="F150" s="7">
        <v>0</v>
      </c>
      <c r="G150" s="8">
        <v>0.5685</v>
      </c>
    </row>
    <row r="151" spans="1:7" ht="15.75">
      <c r="A151" s="3">
        <v>146</v>
      </c>
      <c r="B151" s="7">
        <f t="shared" si="18"/>
        <v>6.1411982400000005</v>
      </c>
      <c r="C151" s="14">
        <v>1.4668</v>
      </c>
      <c r="D151" s="7">
        <f t="shared" si="19"/>
        <v>7.532471879999999</v>
      </c>
      <c r="E151" s="14">
        <v>1.7991</v>
      </c>
      <c r="F151" s="7">
        <v>0.3322999999999998</v>
      </c>
      <c r="G151" s="8"/>
    </row>
    <row r="152" spans="1:7" ht="15.75">
      <c r="A152" s="3">
        <v>147</v>
      </c>
      <c r="B152" s="7">
        <f t="shared" si="18"/>
        <v>14.68561968</v>
      </c>
      <c r="C152" s="15">
        <v>3.5076</v>
      </c>
      <c r="D152" s="7">
        <f t="shared" si="19"/>
        <v>16.75641096</v>
      </c>
      <c r="E152" s="15">
        <v>4.0022</v>
      </c>
      <c r="F152" s="7">
        <v>0.49460000000000015</v>
      </c>
      <c r="G152" s="8"/>
    </row>
    <row r="153" spans="1:7" ht="15.75">
      <c r="A153" s="3">
        <v>148</v>
      </c>
      <c r="B153" s="7">
        <f>C153*4.1868</f>
        <v>47.00813436</v>
      </c>
      <c r="C153" s="14">
        <v>11.2277</v>
      </c>
      <c r="D153" s="7">
        <f>E153*4.1868</f>
        <v>49.76137404</v>
      </c>
      <c r="E153" s="14">
        <v>11.8853</v>
      </c>
      <c r="F153" s="7">
        <v>0.6576000000000004</v>
      </c>
      <c r="G153" s="8"/>
    </row>
    <row r="154" spans="1:7" ht="15.75">
      <c r="A154" s="3">
        <v>149</v>
      </c>
      <c r="B154" s="7">
        <f>C154*4.1868</f>
        <v>5.04676872</v>
      </c>
      <c r="C154" s="14">
        <v>1.2054</v>
      </c>
      <c r="D154" s="7">
        <f>E154*4.1868</f>
        <v>5.73340392</v>
      </c>
      <c r="E154" s="14">
        <v>1.3694</v>
      </c>
      <c r="F154" s="7">
        <v>0.16399999999999992</v>
      </c>
      <c r="G154" s="8"/>
    </row>
    <row r="155" spans="1:7" ht="15.75">
      <c r="A155" s="3">
        <v>150</v>
      </c>
      <c r="B155" s="7">
        <f>C155*4.1868</f>
        <v>8.6310882</v>
      </c>
      <c r="C155" s="14">
        <v>2.0615</v>
      </c>
      <c r="D155" s="7">
        <f>E155*4.1868</f>
        <v>10.440204479999998</v>
      </c>
      <c r="E155" s="14">
        <v>2.4936</v>
      </c>
      <c r="F155" s="7">
        <v>0.4320999999999997</v>
      </c>
      <c r="G155" s="8"/>
    </row>
    <row r="156" spans="1:7" ht="15.75">
      <c r="A156" s="3">
        <v>151</v>
      </c>
      <c r="B156" s="7">
        <v>0</v>
      </c>
      <c r="C156" s="23">
        <v>0.7999</v>
      </c>
      <c r="D156" s="7">
        <v>0</v>
      </c>
      <c r="E156" s="23">
        <v>1.3445</v>
      </c>
      <c r="F156" s="7">
        <v>0.5446</v>
      </c>
      <c r="G156" s="8"/>
    </row>
    <row r="157" spans="1:7" ht="15.75">
      <c r="A157" s="3">
        <v>152</v>
      </c>
      <c r="B157" s="7">
        <f>C157*4.1868</f>
        <v>14.073090839999999</v>
      </c>
      <c r="C157" s="14">
        <v>3.3613</v>
      </c>
      <c r="D157" s="7">
        <f>E157*4.1868</f>
        <v>17.18807004</v>
      </c>
      <c r="E157" s="14">
        <v>4.1053</v>
      </c>
      <c r="F157" s="7">
        <v>0.7439999999999998</v>
      </c>
      <c r="G157" s="8"/>
    </row>
    <row r="158" spans="1:7" ht="15.75">
      <c r="A158" s="9" t="s">
        <v>11</v>
      </c>
      <c r="B158" s="10"/>
      <c r="C158" s="26">
        <v>2207.856</v>
      </c>
      <c r="D158" s="11"/>
      <c r="E158" s="26">
        <v>2314.076</v>
      </c>
      <c r="F158" s="33">
        <v>106.22</v>
      </c>
      <c r="G158" s="34"/>
    </row>
    <row r="159" spans="1:7" ht="15.75">
      <c r="A159" s="12" t="s">
        <v>12</v>
      </c>
      <c r="B159" s="12"/>
      <c r="C159" s="25"/>
      <c r="D159" s="12"/>
      <c r="E159" s="25"/>
      <c r="F159" s="35">
        <f>SUM(F6:F157)</f>
        <v>57.27537283844463</v>
      </c>
      <c r="G159" s="35"/>
    </row>
    <row r="160" spans="1:7" ht="15.75">
      <c r="A160" s="12" t="s">
        <v>13</v>
      </c>
      <c r="B160" s="12"/>
      <c r="C160" s="13"/>
      <c r="D160" s="12"/>
      <c r="E160" s="13"/>
      <c r="F160" s="35">
        <v>25.817</v>
      </c>
      <c r="G160" s="35"/>
    </row>
    <row r="161" spans="1:7" ht="15.75">
      <c r="A161" s="36" t="s">
        <v>14</v>
      </c>
      <c r="B161" s="36"/>
      <c r="C161" s="36"/>
      <c r="D161" s="36"/>
      <c r="E161" s="36"/>
      <c r="F161" s="37">
        <f>F158-F159-F160</f>
        <v>23.127627161555367</v>
      </c>
      <c r="G161" s="37"/>
    </row>
    <row r="162" spans="1:7" ht="15.75">
      <c r="A162" s="36" t="s">
        <v>15</v>
      </c>
      <c r="B162" s="36"/>
      <c r="C162" s="36"/>
      <c r="D162" s="36"/>
      <c r="E162" s="36"/>
      <c r="F162" s="38">
        <f>F161/7549.2</f>
        <v>0.003063586494139163</v>
      </c>
      <c r="G162" s="38"/>
    </row>
  </sheetData>
  <sheetProtection selectLockedCells="1" selectUnlockedCells="1"/>
  <mergeCells count="16">
    <mergeCell ref="F158:G158"/>
    <mergeCell ref="F159:G159"/>
    <mergeCell ref="F160:G160"/>
    <mergeCell ref="A161:E161"/>
    <mergeCell ref="F161:G161"/>
    <mergeCell ref="A162:E162"/>
    <mergeCell ref="F162:G162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2021-04-07T06:07:49Z</dcterms:modified>
  <cp:category/>
  <cp:version/>
  <cp:contentType/>
  <cp:contentStatus/>
</cp:coreProperties>
</file>