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<sst xmlns="http://schemas.openxmlformats.org/spreadsheetml/2006/main" count="85" uniqueCount="19">
  <si>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</si>
  <si>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</si>
  <si>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</si>
  <si>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</si>
  <si>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</si>
  <si>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</si>
  <si>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</si>
  <si>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</si>
  <si>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</si>
  <si>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</si>
  <si>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</si>
  <si>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</si>
  <si>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</si>
  <si>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</si>
  <si>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</si>
  <si>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</si>
  <si>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февраль  2021 г по адресу: г.Белгород ул.Макаренко д.26</t>
  </si>
  <si>
    <t>26.01.2021.  0:00:00</t>
  </si>
  <si>
    <t>20.02.2021.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</si>
</sst>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8" borderId="11" xfId="0" applyNumberFormat="1" applyFont="1" applyFill="1" applyBorder="1" applyAlignment="1">
      <alignment/>
    </xf>
    <xf numFmtId="164" fontId="7" fillId="39" borderId="11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2" fillId="36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40" borderId="18" xfId="0" applyNumberFormat="1" applyFont="1" applyFill="1" applyBorder="1" applyAlignment="1">
      <alignment horizontal="center" vertical="center"/>
    </xf>
    <xf numFmtId="164" fontId="4" fillId="4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15" zoomScaleNormal="115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F161" sqref="F161:G161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4.140625" style="3" customWidth="1"/>
  </cols>
  <sheetData>
    <row r="1" spans="1:6" ht="46.5" customHeight="1">
      <c r="A1" s="26" t="s">
        <v>16</v>
      </c>
      <c r="B1" s="26"/>
      <c r="C1" s="26"/>
      <c r="D1" s="26"/>
      <c r="E1" s="26"/>
      <c r="F1" s="26"/>
    </row>
    <row r="2" spans="1:7" ht="15.75" customHeight="1">
      <c r="A2" s="27" t="s">
        <v>0</v>
      </c>
      <c r="B2" s="28" t="s">
        <v>1</v>
      </c>
      <c r="C2" s="28"/>
      <c r="D2" s="28"/>
      <c r="E2" s="28"/>
      <c r="F2" s="28"/>
      <c r="G2" s="28"/>
    </row>
    <row r="3" spans="1:7" ht="31.5" customHeight="1">
      <c r="A3" s="27"/>
      <c r="B3" s="29" t="s">
        <v>2</v>
      </c>
      <c r="C3" s="29"/>
      <c r="D3" s="29" t="s">
        <v>3</v>
      </c>
      <c r="E3" s="29"/>
      <c r="F3" s="27" t="s">
        <v>4</v>
      </c>
      <c r="G3" s="30" t="s">
        <v>5</v>
      </c>
    </row>
    <row r="4" spans="1:7" ht="36" customHeight="1">
      <c r="A4" s="27"/>
      <c r="B4" s="6" t="s">
        <v>6</v>
      </c>
      <c r="C4" s="7" t="s">
        <v>7</v>
      </c>
      <c r="D4" s="5" t="s">
        <v>8</v>
      </c>
      <c r="E4" s="7" t="s">
        <v>7</v>
      </c>
      <c r="F4" s="27"/>
      <c r="G4" s="30"/>
    </row>
    <row r="5" spans="1:7" ht="21" customHeight="1">
      <c r="A5" s="27"/>
      <c r="B5" s="31" t="s">
        <v>17</v>
      </c>
      <c r="C5" s="31"/>
      <c r="D5" s="31" t="s">
        <v>18</v>
      </c>
      <c r="E5" s="31"/>
      <c r="F5" s="27"/>
      <c r="G5" s="30"/>
    </row>
    <row r="6" spans="1:7" ht="15.75">
      <c r="A6" s="4">
        <v>1</v>
      </c>
      <c r="B6" s="8">
        <f>C6*4.1868</f>
        <v>11.6623314</v>
      </c>
      <c r="C6" s="14">
        <v>2.7855</v>
      </c>
      <c r="D6" s="8">
        <f>E6*4.1868</f>
        <v>13.59495828</v>
      </c>
      <c r="E6" s="14">
        <v>3.2471</v>
      </c>
      <c r="F6" s="25">
        <v>0.46099999999999985</v>
      </c>
      <c r="G6" s="9"/>
    </row>
    <row r="7" spans="1:7" ht="15.75">
      <c r="A7" s="4">
        <v>2</v>
      </c>
      <c r="B7" s="8">
        <f>C7*4.1868</f>
        <v>9.011249639999999</v>
      </c>
      <c r="C7" s="14">
        <v>2.1523</v>
      </c>
      <c r="D7" s="8">
        <f>E7*4.1868</f>
        <v>11.33283024</v>
      </c>
      <c r="E7" s="14">
        <v>2.7068</v>
      </c>
      <c r="F7" s="25">
        <v>0.5549999999999997</v>
      </c>
      <c r="G7" s="9"/>
    </row>
    <row r="8" spans="1:7" ht="15.75">
      <c r="A8" s="4">
        <v>3</v>
      </c>
      <c r="B8" s="8">
        <v>0</v>
      </c>
      <c r="C8" s="14">
        <v>2.2387</v>
      </c>
      <c r="D8" s="8">
        <f>E8*4.1868</f>
        <v>12.18023856</v>
      </c>
      <c r="E8" s="14">
        <v>2.9092</v>
      </c>
      <c r="F8" s="25">
        <v>0.6699999999999999</v>
      </c>
      <c r="G8" s="9"/>
    </row>
    <row r="9" spans="1:7" ht="15.75">
      <c r="A9" s="4">
        <v>4</v>
      </c>
      <c r="B9" s="8">
        <v>0</v>
      </c>
      <c r="C9" s="14" t="s">
        <v>10</v>
      </c>
      <c r="D9" s="8">
        <v>0</v>
      </c>
      <c r="E9" s="14" t="s">
        <v>10</v>
      </c>
      <c r="F9" s="25"/>
      <c r="G9" s="9">
        <v>0.5984999999999999</v>
      </c>
    </row>
    <row r="10" spans="1:7" ht="15.75">
      <c r="A10" s="4">
        <v>5</v>
      </c>
      <c r="B10" s="8">
        <f aca="true" t="shared" si="0" ref="B10:B31">C10*4.1868</f>
        <v>1.41471972</v>
      </c>
      <c r="C10" s="14">
        <v>0.3379</v>
      </c>
      <c r="D10" s="8">
        <f>E10*4.1868</f>
        <v>3.7279267199999997</v>
      </c>
      <c r="E10" s="14">
        <v>0.8904</v>
      </c>
      <c r="F10" s="25">
        <v>0.552</v>
      </c>
      <c r="G10" s="9"/>
    </row>
    <row r="11" spans="1:7" ht="15.75">
      <c r="A11" s="4">
        <v>6</v>
      </c>
      <c r="B11" s="8">
        <f t="shared" si="0"/>
        <v>5.79536856</v>
      </c>
      <c r="C11" s="14">
        <v>1.3842</v>
      </c>
      <c r="D11" s="8">
        <v>0</v>
      </c>
      <c r="E11" s="14">
        <v>1.3842</v>
      </c>
      <c r="F11" s="25">
        <v>0</v>
      </c>
      <c r="G11" s="9"/>
    </row>
    <row r="12" spans="1:7" ht="15.75">
      <c r="A12" s="4">
        <v>7</v>
      </c>
      <c r="B12" s="8">
        <f t="shared" si="0"/>
        <v>22.16324448</v>
      </c>
      <c r="C12" s="15">
        <v>5.2936</v>
      </c>
      <c r="D12" s="8">
        <f aca="true" t="shared" si="1" ref="D12:D32">E12*4.1868</f>
        <v>24.829398719999997</v>
      </c>
      <c r="E12" s="15">
        <v>5.9304</v>
      </c>
      <c r="F12" s="25">
        <v>0.6360000000000001</v>
      </c>
      <c r="G12" s="9"/>
    </row>
    <row r="13" spans="1:7" ht="15.75">
      <c r="A13" s="4">
        <v>8</v>
      </c>
      <c r="B13" s="8">
        <f t="shared" si="0"/>
        <v>14.821690679999998</v>
      </c>
      <c r="C13" s="14">
        <v>3.5401</v>
      </c>
      <c r="D13" s="8">
        <f t="shared" si="1"/>
        <v>18.987138</v>
      </c>
      <c r="E13" s="14">
        <v>4.535</v>
      </c>
      <c r="F13" s="25">
        <v>0.9950000000000001</v>
      </c>
      <c r="G13" s="9"/>
    </row>
    <row r="14" spans="1:7" ht="15.75">
      <c r="A14" s="4">
        <v>9</v>
      </c>
      <c r="B14" s="8">
        <f t="shared" si="0"/>
        <v>41.867999999999995</v>
      </c>
      <c r="C14" s="14">
        <v>10</v>
      </c>
      <c r="D14" s="8">
        <f t="shared" si="1"/>
        <v>44.798759999999994</v>
      </c>
      <c r="E14" s="14">
        <v>10.7</v>
      </c>
      <c r="F14" s="25">
        <v>0.6999999999999993</v>
      </c>
      <c r="G14" s="9"/>
    </row>
    <row r="15" spans="1:7" ht="15.75">
      <c r="A15" s="4">
        <v>10</v>
      </c>
      <c r="B15" s="8">
        <f t="shared" si="0"/>
        <v>41.616792</v>
      </c>
      <c r="C15" s="15">
        <v>9.94</v>
      </c>
      <c r="D15" s="8">
        <f t="shared" si="1"/>
        <v>42.826777199999995</v>
      </c>
      <c r="E15" s="15">
        <v>10.229</v>
      </c>
      <c r="F15" s="25">
        <v>0.2889999999999997</v>
      </c>
      <c r="G15" s="9"/>
    </row>
    <row r="16" spans="1:7" ht="15.75">
      <c r="A16" s="4">
        <v>11</v>
      </c>
      <c r="B16" s="8">
        <f t="shared" si="0"/>
        <v>4.91362848</v>
      </c>
      <c r="C16" s="14">
        <v>1.1736</v>
      </c>
      <c r="D16" s="8">
        <f t="shared" si="1"/>
        <v>6.661198799999999</v>
      </c>
      <c r="E16" s="14">
        <v>1.591</v>
      </c>
      <c r="F16" s="25">
        <v>0.417</v>
      </c>
      <c r="G16" s="9"/>
    </row>
    <row r="17" spans="1:7" ht="15.75">
      <c r="A17" s="4">
        <v>12</v>
      </c>
      <c r="B17" s="8">
        <v>0</v>
      </c>
      <c r="C17" s="16" t="s">
        <v>10</v>
      </c>
      <c r="D17" s="8">
        <v>0</v>
      </c>
      <c r="E17" s="16" t="s">
        <v>10</v>
      </c>
      <c r="F17" s="25"/>
      <c r="G17" s="9">
        <v>0.6555</v>
      </c>
    </row>
    <row r="18" spans="1:7" ht="15.75">
      <c r="A18" s="4">
        <v>13</v>
      </c>
      <c r="B18" s="8">
        <v>0</v>
      </c>
      <c r="C18" s="14" t="s">
        <v>10</v>
      </c>
      <c r="D18" s="8">
        <v>0</v>
      </c>
      <c r="E18" s="14" t="s">
        <v>10</v>
      </c>
      <c r="F18" s="25"/>
      <c r="G18" s="9">
        <v>0.594</v>
      </c>
    </row>
    <row r="19" spans="1:7" ht="15.75">
      <c r="A19" s="4">
        <v>14</v>
      </c>
      <c r="B19" s="8">
        <f t="shared" si="0"/>
        <v>1.5239951999999999</v>
      </c>
      <c r="C19" s="17">
        <v>0.364</v>
      </c>
      <c r="D19" s="8">
        <f t="shared" si="1"/>
        <v>1.9845431999999998</v>
      </c>
      <c r="E19" s="17">
        <v>0.474</v>
      </c>
      <c r="F19" s="25">
        <v>0.10999999999999999</v>
      </c>
      <c r="G19" s="9"/>
    </row>
    <row r="20" spans="1:7" ht="15.75">
      <c r="A20" s="4">
        <v>15</v>
      </c>
      <c r="B20" s="8">
        <f t="shared" si="0"/>
        <v>11.864135159999998</v>
      </c>
      <c r="C20" s="14">
        <v>2.8337</v>
      </c>
      <c r="D20" s="8">
        <f t="shared" si="1"/>
        <v>15.5707092</v>
      </c>
      <c r="E20" s="14">
        <v>3.719</v>
      </c>
      <c r="F20" s="25">
        <v>0.8849999999999998</v>
      </c>
      <c r="G20" s="9"/>
    </row>
    <row r="21" spans="1:7" ht="15.75">
      <c r="A21" s="4">
        <v>16</v>
      </c>
      <c r="B21" s="8">
        <f t="shared" si="0"/>
        <v>1.80953496</v>
      </c>
      <c r="C21" s="16">
        <v>0.4322</v>
      </c>
      <c r="D21" s="8">
        <f t="shared" si="1"/>
        <v>2.70132336</v>
      </c>
      <c r="E21" s="16">
        <v>0.6452</v>
      </c>
      <c r="F21" s="25">
        <v>0.21300000000000002</v>
      </c>
      <c r="G21" s="9"/>
    </row>
    <row r="22" spans="1:7" ht="15.75">
      <c r="A22" s="4">
        <v>17</v>
      </c>
      <c r="B22" s="8">
        <f t="shared" si="0"/>
        <v>10.60809516</v>
      </c>
      <c r="C22" s="16">
        <v>2.5337</v>
      </c>
      <c r="D22" s="8">
        <f t="shared" si="1"/>
        <v>14.027873399999999</v>
      </c>
      <c r="E22" s="16">
        <v>3.3505</v>
      </c>
      <c r="F22" s="25">
        <v>0.8170000000000002</v>
      </c>
      <c r="G22" s="9"/>
    </row>
    <row r="23" spans="1:7" ht="15.75">
      <c r="A23" s="4">
        <v>18</v>
      </c>
      <c r="B23" s="8">
        <v>0</v>
      </c>
      <c r="C23" s="16" t="s">
        <v>10</v>
      </c>
      <c r="D23" s="8">
        <v>0</v>
      </c>
      <c r="E23" s="16" t="s">
        <v>10</v>
      </c>
      <c r="F23" s="25"/>
      <c r="G23" s="9">
        <v>0.8955</v>
      </c>
    </row>
    <row r="24" spans="1:7" ht="15.75">
      <c r="A24" s="4">
        <v>19</v>
      </c>
      <c r="B24" s="8">
        <f t="shared" si="0"/>
        <v>7.8879312</v>
      </c>
      <c r="C24" s="14">
        <v>1.884</v>
      </c>
      <c r="D24" s="8">
        <f t="shared" si="1"/>
        <v>10.5591096</v>
      </c>
      <c r="E24" s="14">
        <v>2.522</v>
      </c>
      <c r="F24" s="25">
        <v>0.6379999999999999</v>
      </c>
      <c r="G24" s="9"/>
    </row>
    <row r="25" spans="1:7" ht="15.75">
      <c r="A25" s="4">
        <v>20</v>
      </c>
      <c r="B25" s="8">
        <f t="shared" si="0"/>
        <v>0</v>
      </c>
      <c r="C25" s="14">
        <v>0</v>
      </c>
      <c r="D25" s="8">
        <v>0</v>
      </c>
      <c r="E25" s="14">
        <v>0.0958</v>
      </c>
      <c r="F25" s="25">
        <v>0.096</v>
      </c>
      <c r="G25" s="9"/>
    </row>
    <row r="26" spans="1:7" ht="15.75">
      <c r="A26" s="4">
        <v>21</v>
      </c>
      <c r="B26" s="8">
        <f t="shared" si="0"/>
        <v>9.778690079999999</v>
      </c>
      <c r="C26" s="18">
        <v>2.3356</v>
      </c>
      <c r="D26" s="8">
        <f t="shared" si="1"/>
        <v>12.32761392</v>
      </c>
      <c r="E26" s="18">
        <v>2.9444</v>
      </c>
      <c r="F26" s="25">
        <v>0.6080000000000001</v>
      </c>
      <c r="G26" s="9"/>
    </row>
    <row r="27" spans="1:7" ht="15.75">
      <c r="A27" s="4">
        <v>22</v>
      </c>
      <c r="B27" s="8">
        <v>0</v>
      </c>
      <c r="C27" s="16" t="s">
        <v>10</v>
      </c>
      <c r="D27" s="8">
        <v>0</v>
      </c>
      <c r="E27" s="16" t="s">
        <v>10</v>
      </c>
      <c r="F27" s="25"/>
      <c r="G27" s="9">
        <v>0.5955</v>
      </c>
    </row>
    <row r="28" spans="1:7" ht="15.75">
      <c r="A28" s="4">
        <v>23</v>
      </c>
      <c r="B28" s="8">
        <f t="shared" si="0"/>
        <v>122.92599999999999</v>
      </c>
      <c r="C28" s="16">
        <f>122.926/4.1868</f>
        <v>29.360370688831566</v>
      </c>
      <c r="D28" s="8">
        <f t="shared" si="1"/>
        <v>125.307</v>
      </c>
      <c r="E28" s="16">
        <f>125.307/4.1868</f>
        <v>29.929062768701634</v>
      </c>
      <c r="F28" s="25">
        <v>0.5689999999999991</v>
      </c>
      <c r="G28" s="9"/>
    </row>
    <row r="29" spans="1:7" ht="15.75">
      <c r="A29" s="4">
        <v>24</v>
      </c>
      <c r="B29" s="8">
        <f t="shared" si="0"/>
        <v>46.228</v>
      </c>
      <c r="C29" s="14">
        <f>46.228/4.1868</f>
        <v>11.041368109295883</v>
      </c>
      <c r="D29" s="8">
        <f t="shared" si="1"/>
        <v>49.6048</v>
      </c>
      <c r="E29" s="14">
        <f>49.6048/4.1868</f>
        <v>11.84790293302761</v>
      </c>
      <c r="F29" s="25">
        <v>0.8070000000000004</v>
      </c>
      <c r="G29" s="9"/>
    </row>
    <row r="30" spans="1:7" ht="15.75">
      <c r="A30" s="4">
        <v>25</v>
      </c>
      <c r="B30" s="8">
        <f t="shared" si="0"/>
        <v>0.8876016</v>
      </c>
      <c r="C30" s="16">
        <v>0.212</v>
      </c>
      <c r="D30" s="8">
        <f t="shared" si="1"/>
        <v>1.03874508</v>
      </c>
      <c r="E30" s="16">
        <v>0.2481</v>
      </c>
      <c r="F30" s="25">
        <v>0.036000000000000004</v>
      </c>
      <c r="G30" s="9"/>
    </row>
    <row r="31" spans="1:7" ht="15.75">
      <c r="A31" s="4">
        <v>26</v>
      </c>
      <c r="B31" s="8">
        <f t="shared" si="0"/>
        <v>32.5021284</v>
      </c>
      <c r="C31" s="14">
        <v>7.763</v>
      </c>
      <c r="D31" s="8">
        <f t="shared" si="1"/>
        <v>36.1404576</v>
      </c>
      <c r="E31" s="14">
        <v>8.632</v>
      </c>
      <c r="F31" s="25">
        <v>0.8689999999999997</v>
      </c>
      <c r="G31" s="9"/>
    </row>
    <row r="32" spans="1:7" ht="15.75">
      <c r="A32" s="4">
        <v>27</v>
      </c>
      <c r="B32" s="8">
        <v>0</v>
      </c>
      <c r="C32" s="14">
        <v>2.4983</v>
      </c>
      <c r="D32" s="8">
        <f t="shared" si="1"/>
        <v>13.8143466</v>
      </c>
      <c r="E32" s="14">
        <v>3.2995</v>
      </c>
      <c r="F32" s="25">
        <v>0.8019999999999996</v>
      </c>
      <c r="G32" s="9"/>
    </row>
    <row r="33" spans="1:7" ht="15.75">
      <c r="A33" s="4">
        <v>28</v>
      </c>
      <c r="B33" s="8">
        <v>0</v>
      </c>
      <c r="C33" s="14" t="s">
        <v>10</v>
      </c>
      <c r="D33" s="8">
        <v>0</v>
      </c>
      <c r="E33" s="14" t="s">
        <v>10</v>
      </c>
      <c r="F33" s="25"/>
      <c r="G33" s="9">
        <v>0.5655</v>
      </c>
    </row>
    <row r="34" spans="1:7" ht="15.75">
      <c r="A34" s="4">
        <v>29</v>
      </c>
      <c r="B34" s="8">
        <v>0</v>
      </c>
      <c r="C34" s="16" t="s">
        <v>10</v>
      </c>
      <c r="D34" s="8">
        <v>0</v>
      </c>
      <c r="E34" s="16" t="s">
        <v>10</v>
      </c>
      <c r="F34" s="25"/>
      <c r="G34" s="9">
        <v>0.594</v>
      </c>
    </row>
    <row r="35" spans="1:7" ht="15.75">
      <c r="A35" s="4">
        <v>30</v>
      </c>
      <c r="B35" s="8">
        <f aca="true" t="shared" si="2" ref="B35:B41">C35*4.1868</f>
        <v>0.073269</v>
      </c>
      <c r="C35" s="16">
        <v>0.0175</v>
      </c>
      <c r="D35" s="8">
        <f aca="true" t="shared" si="3" ref="D35:D41">E35*4.1868</f>
        <v>0.09629639999999999</v>
      </c>
      <c r="E35" s="16">
        <v>0.023</v>
      </c>
      <c r="F35" s="25">
        <v>0.005000000000000001</v>
      </c>
      <c r="G35" s="9"/>
    </row>
    <row r="36" spans="1:7" ht="15.75">
      <c r="A36" s="4">
        <v>31</v>
      </c>
      <c r="B36" s="8">
        <f t="shared" si="2"/>
        <v>2.2273776</v>
      </c>
      <c r="C36" s="16">
        <v>0.532</v>
      </c>
      <c r="D36" s="8">
        <f t="shared" si="3"/>
        <v>4.21233948</v>
      </c>
      <c r="E36" s="16">
        <v>1.0061</v>
      </c>
      <c r="F36" s="25">
        <v>0.474</v>
      </c>
      <c r="G36" s="9"/>
    </row>
    <row r="37" spans="1:7" ht="15.75">
      <c r="A37" s="4">
        <v>32</v>
      </c>
      <c r="B37" s="8">
        <f t="shared" si="2"/>
        <v>4.2856084800000005</v>
      </c>
      <c r="C37" s="16">
        <v>1.0236</v>
      </c>
      <c r="D37" s="8">
        <f t="shared" si="3"/>
        <v>5.4281862</v>
      </c>
      <c r="E37" s="16">
        <v>1.2965</v>
      </c>
      <c r="F37" s="25">
        <v>0.2729999999999999</v>
      </c>
      <c r="G37" s="9"/>
    </row>
    <row r="38" spans="1:7" ht="15.75">
      <c r="A38" s="4">
        <v>33</v>
      </c>
      <c r="B38" s="8">
        <f t="shared" si="2"/>
        <v>4.418748719999999</v>
      </c>
      <c r="C38" s="16">
        <v>1.0554</v>
      </c>
      <c r="D38" s="8">
        <f t="shared" si="3"/>
        <v>5.4574938</v>
      </c>
      <c r="E38" s="16">
        <v>1.3035</v>
      </c>
      <c r="F38" s="25">
        <v>0.2490000000000001</v>
      </c>
      <c r="G38" s="9"/>
    </row>
    <row r="39" spans="1:7" ht="15.75">
      <c r="A39" s="4">
        <v>34</v>
      </c>
      <c r="B39" s="8">
        <v>0</v>
      </c>
      <c r="C39" s="14" t="s">
        <v>10</v>
      </c>
      <c r="D39" s="8">
        <v>0</v>
      </c>
      <c r="E39" s="14" t="s">
        <v>10</v>
      </c>
      <c r="F39" s="25"/>
      <c r="G39" s="9">
        <v>0.5459999999999999</v>
      </c>
    </row>
    <row r="40" spans="1:7" ht="15.75">
      <c r="A40" s="4">
        <v>35</v>
      </c>
      <c r="B40" s="8">
        <f t="shared" si="2"/>
        <v>13.131898199999998</v>
      </c>
      <c r="C40" s="14">
        <v>3.1365</v>
      </c>
      <c r="D40" s="8">
        <f t="shared" si="3"/>
        <v>17.85921408</v>
      </c>
      <c r="E40" s="14">
        <v>4.2656</v>
      </c>
      <c r="F40" s="25">
        <v>1.129</v>
      </c>
      <c r="G40" s="9"/>
    </row>
    <row r="41" spans="1:7" ht="15.75">
      <c r="A41" s="4">
        <v>36</v>
      </c>
      <c r="B41" s="8">
        <f t="shared" si="2"/>
        <v>10.709834399999998</v>
      </c>
      <c r="C41" s="14">
        <v>2.558</v>
      </c>
      <c r="D41" s="8">
        <f t="shared" si="3"/>
        <v>13.7138634</v>
      </c>
      <c r="E41" s="14">
        <v>3.2755</v>
      </c>
      <c r="F41" s="25">
        <v>0.718</v>
      </c>
      <c r="G41" s="9"/>
    </row>
    <row r="42" spans="1:7" ht="15.75">
      <c r="A42" s="4">
        <v>37</v>
      </c>
      <c r="B42" s="8">
        <f>C42*4.1868</f>
        <v>41.207</v>
      </c>
      <c r="C42" s="14">
        <f>41.207/4.1868</f>
        <v>9.842122862329227</v>
      </c>
      <c r="D42" s="8">
        <f>E42*4.1868</f>
        <v>42.162</v>
      </c>
      <c r="E42" s="14">
        <f>42.162/4.1868</f>
        <v>10.070220693608483</v>
      </c>
      <c r="F42" s="25">
        <v>0.2279999999999998</v>
      </c>
      <c r="G42" s="9"/>
    </row>
    <row r="43" spans="1:7" ht="15.75">
      <c r="A43" s="4">
        <v>38</v>
      </c>
      <c r="B43" s="8">
        <f>C43*4.1868</f>
        <v>1.64248164</v>
      </c>
      <c r="C43" s="15">
        <v>0.3923</v>
      </c>
      <c r="D43" s="8">
        <f>E43*4.1868</f>
        <v>4.17507696</v>
      </c>
      <c r="E43" s="15">
        <v>0.9972</v>
      </c>
      <c r="F43" s="25">
        <v>0.605</v>
      </c>
      <c r="G43" s="9"/>
    </row>
    <row r="44" spans="1:7" ht="15.75">
      <c r="A44" s="4">
        <v>39</v>
      </c>
      <c r="B44" s="8">
        <f>C44*4.1868</f>
        <v>3.45327264</v>
      </c>
      <c r="C44" s="14">
        <v>0.8248</v>
      </c>
      <c r="D44" s="8">
        <f>E44*4.1868</f>
        <v>4.982291999999999</v>
      </c>
      <c r="E44" s="14">
        <v>1.19</v>
      </c>
      <c r="F44" s="25">
        <v>0.36499999999999994</v>
      </c>
      <c r="G44" s="9"/>
    </row>
    <row r="45" spans="1:7" ht="15.75">
      <c r="A45" s="4">
        <v>40</v>
      </c>
      <c r="B45" s="8">
        <f>C45*4.1868</f>
        <v>1.7584559999999998</v>
      </c>
      <c r="C45" s="14">
        <v>0.42</v>
      </c>
      <c r="D45" s="8">
        <f>E45*4.1868</f>
        <v>1.8756864</v>
      </c>
      <c r="E45" s="14">
        <v>0.448</v>
      </c>
      <c r="F45" s="25">
        <v>0.028000000000000025</v>
      </c>
      <c r="G45" s="9"/>
    </row>
    <row r="46" spans="1:7" ht="15.75">
      <c r="A46" s="4">
        <v>41</v>
      </c>
      <c r="B46" s="8">
        <v>0</v>
      </c>
      <c r="C46" s="18" t="s">
        <v>10</v>
      </c>
      <c r="D46" s="8">
        <v>0</v>
      </c>
      <c r="E46" s="18" t="s">
        <v>10</v>
      </c>
      <c r="F46" s="25"/>
      <c r="G46" s="9">
        <v>0.594</v>
      </c>
    </row>
    <row r="47" spans="1:7" ht="15.75">
      <c r="A47" s="4">
        <v>42</v>
      </c>
      <c r="B47" s="8">
        <f>C47*4.1868</f>
        <v>15.575</v>
      </c>
      <c r="C47" s="16">
        <f>15.575/4.1868</f>
        <v>3.720024839973249</v>
      </c>
      <c r="D47" s="8">
        <f>E47*4.1868</f>
        <v>16.381</v>
      </c>
      <c r="E47" s="16">
        <f>16.381/4.1868</f>
        <v>3.912534632655011</v>
      </c>
      <c r="F47" s="25">
        <v>0.19299999999999962</v>
      </c>
      <c r="G47" s="9"/>
    </row>
    <row r="48" spans="1:7" ht="15.75">
      <c r="A48" s="4">
        <v>43</v>
      </c>
      <c r="B48" s="8">
        <f>C48*4.1868</f>
        <v>41</v>
      </c>
      <c r="C48" s="14">
        <f>41/4.1868</f>
        <v>9.792681761727334</v>
      </c>
      <c r="D48" s="8">
        <f>E48*4.1868</f>
        <v>42.974</v>
      </c>
      <c r="E48" s="14">
        <f>42.974/4.1868</f>
        <v>10.26416356167001</v>
      </c>
      <c r="F48" s="25">
        <v>0.4710000000000001</v>
      </c>
      <c r="G48" s="9"/>
    </row>
    <row r="49" spans="1:7" ht="15.75">
      <c r="A49" s="4">
        <v>44</v>
      </c>
      <c r="B49" s="8">
        <f>C49*4.1868</f>
        <v>8.65662768</v>
      </c>
      <c r="C49" s="14">
        <v>2.0676</v>
      </c>
      <c r="D49" s="8">
        <f>E49*4.1868</f>
        <v>12.25308888</v>
      </c>
      <c r="E49" s="14">
        <v>2.9266</v>
      </c>
      <c r="F49" s="25">
        <v>0.859</v>
      </c>
      <c r="G49" s="9"/>
    </row>
    <row r="50" spans="1:7" ht="15.75">
      <c r="A50" s="4">
        <v>45</v>
      </c>
      <c r="B50" s="8">
        <f>C50*4.1868</f>
        <v>7.951151879999999</v>
      </c>
      <c r="C50" s="16">
        <v>1.8991</v>
      </c>
      <c r="D50" s="8">
        <v>0</v>
      </c>
      <c r="E50" s="16">
        <v>2.546</v>
      </c>
      <c r="F50" s="25">
        <v>0.6469999999999998</v>
      </c>
      <c r="G50" s="9"/>
    </row>
    <row r="51" spans="1:7" ht="15.75">
      <c r="A51" s="4">
        <v>46</v>
      </c>
      <c r="B51" s="8">
        <v>0</v>
      </c>
      <c r="C51" s="18" t="s">
        <v>10</v>
      </c>
      <c r="D51" s="8">
        <v>0</v>
      </c>
      <c r="E51" s="18" t="s">
        <v>10</v>
      </c>
      <c r="F51" s="25"/>
      <c r="G51" s="9">
        <v>0.567</v>
      </c>
    </row>
    <row r="52" spans="1:7" ht="15.75">
      <c r="A52" s="4">
        <v>47</v>
      </c>
      <c r="B52" s="8">
        <f>C52*4.1868</f>
        <v>1.1635117199999998</v>
      </c>
      <c r="C52" s="16">
        <v>0.2779</v>
      </c>
      <c r="D52" s="8">
        <f>E52*4.1868</f>
        <v>1.3975538399999998</v>
      </c>
      <c r="E52" s="16">
        <v>0.3338</v>
      </c>
      <c r="F52" s="25">
        <v>0.05599999999999999</v>
      </c>
      <c r="G52" s="9"/>
    </row>
    <row r="53" spans="1:7" ht="15.75">
      <c r="A53" s="4">
        <v>48</v>
      </c>
      <c r="B53" s="8">
        <v>0</v>
      </c>
      <c r="C53" s="15">
        <v>0</v>
      </c>
      <c r="D53" s="8">
        <v>0</v>
      </c>
      <c r="E53" s="15">
        <v>0</v>
      </c>
      <c r="F53" s="25">
        <v>0</v>
      </c>
      <c r="G53" s="9"/>
    </row>
    <row r="54" spans="1:7" ht="15.75">
      <c r="A54" s="4">
        <v>49</v>
      </c>
      <c r="B54" s="8">
        <f aca="true" t="shared" si="4" ref="B54:B77">C54*4.1868</f>
        <v>9.70625844</v>
      </c>
      <c r="C54" s="16">
        <v>2.3183</v>
      </c>
      <c r="D54" s="8">
        <f aca="true" t="shared" si="5" ref="D54:D69">E54*4.1868</f>
        <v>11.827291319999999</v>
      </c>
      <c r="E54" s="16">
        <v>2.8249</v>
      </c>
      <c r="F54" s="25">
        <v>0.5070000000000001</v>
      </c>
      <c r="G54" s="9"/>
    </row>
    <row r="55" spans="1:7" ht="15.75">
      <c r="A55" s="4">
        <v>50</v>
      </c>
      <c r="B55" s="8" t="e">
        <f t="shared" si="4"/>
        <v>#VALUE!</v>
      </c>
      <c r="C55" s="16" t="s">
        <v>10</v>
      </c>
      <c r="D55" s="8">
        <v>0</v>
      </c>
      <c r="E55" s="16" t="s">
        <v>10</v>
      </c>
      <c r="F55" s="25"/>
      <c r="G55" s="9">
        <v>0.5955</v>
      </c>
    </row>
    <row r="56" spans="1:7" ht="15.75">
      <c r="A56" s="4">
        <v>51</v>
      </c>
      <c r="B56" s="8">
        <f t="shared" si="4"/>
        <v>9.68323104</v>
      </c>
      <c r="C56" s="14">
        <v>2.3128</v>
      </c>
      <c r="D56" s="8">
        <f t="shared" si="5"/>
        <v>13.38813036</v>
      </c>
      <c r="E56" s="14">
        <v>3.1977</v>
      </c>
      <c r="F56" s="25">
        <v>0.8849999999999998</v>
      </c>
      <c r="G56" s="9"/>
    </row>
    <row r="57" spans="1:7" ht="15.75">
      <c r="A57" s="4">
        <v>52</v>
      </c>
      <c r="B57" s="8">
        <v>0</v>
      </c>
      <c r="C57" s="14" t="s">
        <v>10</v>
      </c>
      <c r="D57" s="8">
        <v>0</v>
      </c>
      <c r="E57" s="14" t="s">
        <v>10</v>
      </c>
      <c r="F57" s="25"/>
      <c r="G57" s="9">
        <v>0.5415</v>
      </c>
    </row>
    <row r="58" spans="1:7" ht="15.75">
      <c r="A58" s="4">
        <v>53</v>
      </c>
      <c r="B58" s="8">
        <f t="shared" si="4"/>
        <v>3.34985868</v>
      </c>
      <c r="C58" s="14">
        <v>0.8001</v>
      </c>
      <c r="D58" s="8">
        <f t="shared" si="5"/>
        <v>6.3806832</v>
      </c>
      <c r="E58" s="14">
        <v>1.524</v>
      </c>
      <c r="F58" s="25">
        <v>0.724</v>
      </c>
      <c r="G58" s="9"/>
    </row>
    <row r="59" spans="1:7" ht="15.75">
      <c r="A59" s="4">
        <v>54</v>
      </c>
      <c r="B59" s="8">
        <v>0</v>
      </c>
      <c r="C59" s="14" t="s">
        <v>10</v>
      </c>
      <c r="D59" s="8">
        <v>0</v>
      </c>
      <c r="E59" s="14" t="s">
        <v>10</v>
      </c>
      <c r="F59" s="25"/>
      <c r="G59" s="9">
        <v>0.903</v>
      </c>
    </row>
    <row r="60" spans="1:7" ht="15.75">
      <c r="A60" s="4">
        <v>55</v>
      </c>
      <c r="B60" s="8">
        <f t="shared" si="4"/>
        <v>10.613538</v>
      </c>
      <c r="C60" s="16">
        <v>2.535</v>
      </c>
      <c r="D60" s="8">
        <f t="shared" si="5"/>
        <v>12.832542</v>
      </c>
      <c r="E60" s="16">
        <v>3.065</v>
      </c>
      <c r="F60" s="25">
        <v>0.5299999999999998</v>
      </c>
      <c r="G60" s="9"/>
    </row>
    <row r="61" spans="1:7" ht="15.75">
      <c r="A61" s="4">
        <v>56</v>
      </c>
      <c r="B61" s="8">
        <f t="shared" si="4"/>
        <v>0.19384884</v>
      </c>
      <c r="C61" s="14">
        <v>0.0463</v>
      </c>
      <c r="D61" s="8">
        <f t="shared" si="5"/>
        <v>0.22022568</v>
      </c>
      <c r="E61" s="14">
        <v>0.0526</v>
      </c>
      <c r="F61" s="25">
        <v>0.006999999999999999</v>
      </c>
      <c r="G61" s="9"/>
    </row>
    <row r="62" spans="1:7" ht="15.75">
      <c r="A62" s="4">
        <v>57</v>
      </c>
      <c r="B62" s="8">
        <v>0</v>
      </c>
      <c r="C62" s="18" t="s">
        <v>10</v>
      </c>
      <c r="D62" s="8">
        <v>0</v>
      </c>
      <c r="E62" s="18" t="s">
        <v>10</v>
      </c>
      <c r="F62" s="25"/>
      <c r="G62" s="9">
        <v>0.6599999999999999</v>
      </c>
    </row>
    <row r="63" spans="1:7" ht="15.75">
      <c r="A63" s="4">
        <v>58</v>
      </c>
      <c r="B63" s="8">
        <f t="shared" si="4"/>
        <v>1.54367316</v>
      </c>
      <c r="C63" s="16">
        <v>0.3687</v>
      </c>
      <c r="D63" s="8">
        <f t="shared" si="5"/>
        <v>1.65462336</v>
      </c>
      <c r="E63" s="16">
        <v>0.3952</v>
      </c>
      <c r="F63" s="25">
        <v>0.026000000000000023</v>
      </c>
      <c r="G63" s="9"/>
    </row>
    <row r="64" spans="1:7" ht="15.75">
      <c r="A64" s="4">
        <v>59</v>
      </c>
      <c r="B64" s="8">
        <f t="shared" si="4"/>
        <v>0.6824484</v>
      </c>
      <c r="C64" s="16">
        <v>0.163</v>
      </c>
      <c r="D64" s="8">
        <f t="shared" si="5"/>
        <v>0.8499204</v>
      </c>
      <c r="E64" s="16">
        <v>0.203</v>
      </c>
      <c r="F64" s="25">
        <v>0.04000000000000001</v>
      </c>
      <c r="G64" s="9"/>
    </row>
    <row r="65" spans="1:7" ht="15.75">
      <c r="A65" s="4">
        <v>60</v>
      </c>
      <c r="B65" s="8">
        <f t="shared" si="4"/>
        <v>9.40941432</v>
      </c>
      <c r="C65" s="14">
        <v>2.2474</v>
      </c>
      <c r="D65" s="8">
        <f t="shared" si="5"/>
        <v>9.40941432</v>
      </c>
      <c r="E65" s="14">
        <v>2.2474</v>
      </c>
      <c r="F65" s="25">
        <v>0</v>
      </c>
      <c r="G65" s="9"/>
    </row>
    <row r="66" spans="1:7" ht="15.75">
      <c r="A66" s="4">
        <v>61</v>
      </c>
      <c r="B66" s="8">
        <f t="shared" si="4"/>
        <v>3.10493088</v>
      </c>
      <c r="C66" s="16">
        <v>0.7416</v>
      </c>
      <c r="D66" s="8">
        <f t="shared" si="5"/>
        <v>3.61446444</v>
      </c>
      <c r="E66" s="16">
        <v>0.8633</v>
      </c>
      <c r="F66" s="25">
        <v>0.121</v>
      </c>
      <c r="G66" s="9"/>
    </row>
    <row r="67" spans="1:7" ht="15.75">
      <c r="A67" s="4">
        <v>62</v>
      </c>
      <c r="B67" s="8">
        <f t="shared" si="4"/>
        <v>36.0881226</v>
      </c>
      <c r="C67" s="14">
        <v>8.6195</v>
      </c>
      <c r="D67" s="8">
        <f t="shared" si="5"/>
        <v>39.35592</v>
      </c>
      <c r="E67" s="14">
        <v>9.4</v>
      </c>
      <c r="F67" s="25">
        <v>0.7800000000000011</v>
      </c>
      <c r="G67" s="9"/>
    </row>
    <row r="68" spans="1:7" ht="15.75">
      <c r="A68" s="4">
        <v>63</v>
      </c>
      <c r="B68" s="8">
        <f t="shared" si="4"/>
        <v>1.54367316</v>
      </c>
      <c r="C68" s="14">
        <v>0.3687</v>
      </c>
      <c r="D68" s="8">
        <v>0</v>
      </c>
      <c r="E68" s="14">
        <v>0.736</v>
      </c>
      <c r="F68" s="25">
        <v>0.367</v>
      </c>
      <c r="G68" s="9"/>
    </row>
    <row r="69" spans="1:7" ht="15.75">
      <c r="A69" s="4">
        <v>64</v>
      </c>
      <c r="B69" s="8">
        <f t="shared" si="4"/>
        <v>0</v>
      </c>
      <c r="C69" s="14">
        <v>0</v>
      </c>
      <c r="D69" s="8">
        <f t="shared" si="5"/>
        <v>0.23822891999999998</v>
      </c>
      <c r="E69" s="14">
        <v>0.0569</v>
      </c>
      <c r="F69" s="25">
        <v>0.057</v>
      </c>
      <c r="G69" s="9"/>
    </row>
    <row r="70" spans="1:7" ht="15.75">
      <c r="A70" s="4">
        <v>65</v>
      </c>
      <c r="B70" s="8">
        <f t="shared" si="4"/>
        <v>6.0750468</v>
      </c>
      <c r="C70" s="14">
        <v>1.451</v>
      </c>
      <c r="D70" s="8">
        <f>E70*4.1868</f>
        <v>6.5188476</v>
      </c>
      <c r="E70" s="14">
        <v>1.557</v>
      </c>
      <c r="F70" s="25">
        <v>0.10599999999999987</v>
      </c>
      <c r="G70" s="9"/>
    </row>
    <row r="71" spans="1:7" ht="15.75">
      <c r="A71" s="4">
        <v>66</v>
      </c>
      <c r="B71" s="8">
        <f t="shared" si="4"/>
        <v>4.7771387999999995</v>
      </c>
      <c r="C71" s="16">
        <v>1.141</v>
      </c>
      <c r="D71" s="8">
        <f aca="true" t="shared" si="6" ref="D71:D77">E71*4.1868</f>
        <v>5.93437032</v>
      </c>
      <c r="E71" s="16">
        <v>1.4174</v>
      </c>
      <c r="F71" s="25">
        <v>0.276</v>
      </c>
      <c r="G71" s="9"/>
    </row>
    <row r="72" spans="1:7" ht="15.75">
      <c r="A72" s="4">
        <v>67</v>
      </c>
      <c r="B72" s="8">
        <f t="shared" si="4"/>
        <v>2.0222244</v>
      </c>
      <c r="C72" s="14">
        <v>0.483</v>
      </c>
      <c r="D72" s="8">
        <f t="shared" si="6"/>
        <v>2.35674972</v>
      </c>
      <c r="E72" s="14">
        <v>0.5629</v>
      </c>
      <c r="F72" s="25">
        <v>0.07999999999999996</v>
      </c>
      <c r="G72" s="9"/>
    </row>
    <row r="73" spans="1:7" ht="15.75">
      <c r="A73" s="4">
        <v>68</v>
      </c>
      <c r="B73" s="8">
        <v>0</v>
      </c>
      <c r="C73" s="14" t="s">
        <v>10</v>
      </c>
      <c r="D73" s="8">
        <v>0</v>
      </c>
      <c r="E73" s="14" t="s">
        <v>10</v>
      </c>
      <c r="F73" s="25"/>
      <c r="G73" s="9">
        <v>0.5984999999999999</v>
      </c>
    </row>
    <row r="74" spans="1:7" ht="15.75">
      <c r="A74" s="4">
        <v>69</v>
      </c>
      <c r="B74" s="8">
        <v>0</v>
      </c>
      <c r="C74" s="14" t="s">
        <v>10</v>
      </c>
      <c r="D74" s="8">
        <v>0</v>
      </c>
      <c r="E74" s="14" t="s">
        <v>10</v>
      </c>
      <c r="F74" s="25"/>
      <c r="G74" s="9">
        <v>0.975</v>
      </c>
    </row>
    <row r="75" spans="1:7" ht="15.75">
      <c r="A75" s="4">
        <v>70</v>
      </c>
      <c r="B75" s="8">
        <f t="shared" si="4"/>
        <v>3.5173306799999997</v>
      </c>
      <c r="C75" s="14">
        <v>0.8401</v>
      </c>
      <c r="D75" s="8">
        <f t="shared" si="6"/>
        <v>5.15102004</v>
      </c>
      <c r="E75" s="14">
        <v>1.2303</v>
      </c>
      <c r="F75" s="25">
        <v>0.39</v>
      </c>
      <c r="G75" s="9"/>
    </row>
    <row r="76" spans="1:7" ht="15.75">
      <c r="A76" s="4">
        <v>71</v>
      </c>
      <c r="B76" s="8">
        <v>0</v>
      </c>
      <c r="C76" s="14" t="s">
        <v>10</v>
      </c>
      <c r="D76" s="8">
        <v>0</v>
      </c>
      <c r="E76" s="14" t="s">
        <v>10</v>
      </c>
      <c r="F76" s="25"/>
      <c r="G76" s="9">
        <v>1.2614999999999998</v>
      </c>
    </row>
    <row r="77" spans="1:7" ht="15.75">
      <c r="A77" s="4">
        <v>72</v>
      </c>
      <c r="B77" s="8">
        <f t="shared" si="4"/>
        <v>12.9079044</v>
      </c>
      <c r="C77" s="14">
        <v>3.083</v>
      </c>
      <c r="D77" s="8">
        <f t="shared" si="6"/>
        <v>15.427101959999998</v>
      </c>
      <c r="E77" s="14">
        <v>3.6847</v>
      </c>
      <c r="F77" s="25">
        <v>0.6019999999999999</v>
      </c>
      <c r="G77" s="9"/>
    </row>
    <row r="78" spans="1:7" ht="15.75">
      <c r="A78" s="4">
        <v>73</v>
      </c>
      <c r="B78" s="8">
        <v>0</v>
      </c>
      <c r="C78" s="14">
        <v>0.6663</v>
      </c>
      <c r="D78" s="8">
        <f>E78*4.1868</f>
        <v>3.67266096</v>
      </c>
      <c r="E78" s="14">
        <v>0.8772</v>
      </c>
      <c r="F78" s="25">
        <v>0.21099999999999997</v>
      </c>
      <c r="G78" s="9"/>
    </row>
    <row r="79" spans="1:7" ht="15.75">
      <c r="A79" s="4">
        <v>74</v>
      </c>
      <c r="B79" s="8">
        <f>C79*4.1868</f>
        <v>1.664253</v>
      </c>
      <c r="C79" s="14">
        <v>0.3975</v>
      </c>
      <c r="D79" s="8">
        <f>E79*4.1868</f>
        <v>1.81455912</v>
      </c>
      <c r="E79" s="14">
        <v>0.4334</v>
      </c>
      <c r="F79" s="25">
        <v>0.034999999999999976</v>
      </c>
      <c r="G79" s="9"/>
    </row>
    <row r="80" spans="1:7" ht="15.75">
      <c r="A80" s="4">
        <v>75</v>
      </c>
      <c r="B80" s="8">
        <f>C80*4.1868</f>
        <v>9.1188504</v>
      </c>
      <c r="C80" s="14">
        <v>2.178</v>
      </c>
      <c r="D80" s="8">
        <v>0</v>
      </c>
      <c r="E80" s="14">
        <v>2.7746</v>
      </c>
      <c r="F80" s="25">
        <v>0.597</v>
      </c>
      <c r="G80" s="9"/>
    </row>
    <row r="81" spans="1:7" ht="15.75">
      <c r="A81" s="4">
        <v>76</v>
      </c>
      <c r="B81" s="8">
        <f>C81*4.1868</f>
        <v>3.5127251999999998</v>
      </c>
      <c r="C81" s="19">
        <v>0.839</v>
      </c>
      <c r="D81" s="8">
        <f>E81*4.1868</f>
        <v>3.5127251999999998</v>
      </c>
      <c r="E81" s="19">
        <v>0.839</v>
      </c>
      <c r="F81" s="25">
        <v>0</v>
      </c>
      <c r="G81" s="9"/>
    </row>
    <row r="82" spans="1:7" ht="15.75">
      <c r="A82" s="4">
        <v>77</v>
      </c>
      <c r="B82" s="8">
        <v>0</v>
      </c>
      <c r="C82" s="14">
        <v>0</v>
      </c>
      <c r="D82" s="8">
        <v>0</v>
      </c>
      <c r="E82" s="14">
        <v>0</v>
      </c>
      <c r="F82" s="25">
        <v>0</v>
      </c>
      <c r="G82" s="9"/>
    </row>
    <row r="83" spans="1:7" ht="15.75">
      <c r="A83" s="4">
        <v>78</v>
      </c>
      <c r="B83" s="8">
        <f>C83*4.1868</f>
        <v>4.77420804</v>
      </c>
      <c r="C83" s="14">
        <v>1.1403</v>
      </c>
      <c r="D83" s="8">
        <f>E83*4.1868</f>
        <v>6.09095664</v>
      </c>
      <c r="E83" s="14">
        <v>1.4548</v>
      </c>
      <c r="F83" s="25">
        <v>0.31500000000000017</v>
      </c>
      <c r="G83" s="9"/>
    </row>
    <row r="84" spans="1:7" ht="15.75">
      <c r="A84" s="4">
        <v>79</v>
      </c>
      <c r="B84" s="8">
        <f>C84*4.1868</f>
        <v>0.753624</v>
      </c>
      <c r="C84" s="14">
        <v>0.18</v>
      </c>
      <c r="D84" s="8">
        <f>E84*4.1868</f>
        <v>0.8206128</v>
      </c>
      <c r="E84" s="14">
        <v>0.196</v>
      </c>
      <c r="F84" s="25">
        <v>0.016000000000000014</v>
      </c>
      <c r="G84" s="9"/>
    </row>
    <row r="85" spans="1:7" ht="15.75">
      <c r="A85" s="4">
        <v>80</v>
      </c>
      <c r="B85" s="8">
        <f>C85*4.1868</f>
        <v>67.009734</v>
      </c>
      <c r="C85" s="14">
        <v>16.005</v>
      </c>
      <c r="D85" s="8">
        <f>E85*4.1868</f>
        <v>67.1730192</v>
      </c>
      <c r="E85" s="14">
        <v>16.044</v>
      </c>
      <c r="F85" s="25">
        <v>0.03900000000000148</v>
      </c>
      <c r="G85" s="9"/>
    </row>
    <row r="86" spans="1:7" ht="15.75">
      <c r="A86" s="4">
        <v>81</v>
      </c>
      <c r="B86" s="8">
        <v>0</v>
      </c>
      <c r="C86" s="14">
        <v>1.6394</v>
      </c>
      <c r="D86" s="8">
        <v>0</v>
      </c>
      <c r="E86" s="14">
        <v>2.4872</v>
      </c>
      <c r="F86" s="25">
        <v>0.8480000000000001</v>
      </c>
      <c r="G86" s="9"/>
    </row>
    <row r="87" spans="1:7" ht="15.75">
      <c r="A87" s="4">
        <v>82</v>
      </c>
      <c r="B87" s="8">
        <f>C87*4.1868</f>
        <v>1.33600788</v>
      </c>
      <c r="C87" s="14">
        <v>0.3191</v>
      </c>
      <c r="D87" s="8">
        <f>E87*4.1868</f>
        <v>1.5365556</v>
      </c>
      <c r="E87" s="14">
        <v>0.367</v>
      </c>
      <c r="F87" s="25">
        <v>0.04799999999999999</v>
      </c>
      <c r="G87" s="9"/>
    </row>
    <row r="88" spans="1:7" ht="15.75">
      <c r="A88" s="4">
        <v>83</v>
      </c>
      <c r="B88" s="8">
        <v>0</v>
      </c>
      <c r="C88" s="14" t="s">
        <v>10</v>
      </c>
      <c r="D88" s="8">
        <v>0</v>
      </c>
      <c r="E88" s="14" t="s">
        <v>10</v>
      </c>
      <c r="F88" s="25"/>
      <c r="G88" s="9">
        <v>0.597</v>
      </c>
    </row>
    <row r="89" spans="1:7" ht="15.75">
      <c r="A89" s="4">
        <v>84</v>
      </c>
      <c r="B89" s="8">
        <v>0</v>
      </c>
      <c r="C89" s="14" t="s">
        <v>10</v>
      </c>
      <c r="D89" s="8">
        <v>0</v>
      </c>
      <c r="E89" s="14" t="s">
        <v>10</v>
      </c>
      <c r="F89" s="25"/>
      <c r="G89" s="9">
        <v>0.6585</v>
      </c>
    </row>
    <row r="90" spans="1:7" ht="15.75">
      <c r="A90" s="4">
        <v>85</v>
      </c>
      <c r="B90" s="8">
        <v>0</v>
      </c>
      <c r="C90" s="14" t="s">
        <v>10</v>
      </c>
      <c r="D90" s="8">
        <v>0</v>
      </c>
      <c r="E90" s="14" t="s">
        <v>10</v>
      </c>
      <c r="F90" s="25"/>
      <c r="G90" s="9">
        <v>0.594</v>
      </c>
    </row>
    <row r="91" spans="1:7" ht="15.75">
      <c r="A91" s="4">
        <v>86</v>
      </c>
      <c r="B91" s="8">
        <v>0</v>
      </c>
      <c r="C91" s="14">
        <v>0</v>
      </c>
      <c r="D91" s="8">
        <v>0</v>
      </c>
      <c r="E91" s="14">
        <v>0.0531</v>
      </c>
      <c r="F91" s="25">
        <v>0.053</v>
      </c>
      <c r="G91" s="9"/>
    </row>
    <row r="92" spans="1:7" ht="15.75">
      <c r="A92" s="4">
        <v>87</v>
      </c>
      <c r="B92" s="8">
        <f>C92*4.1868</f>
        <v>4.58496468</v>
      </c>
      <c r="C92" s="16">
        <v>1.0951</v>
      </c>
      <c r="D92" s="8">
        <f>E92*4.1868</f>
        <v>8.08596684</v>
      </c>
      <c r="E92" s="16">
        <v>1.9313</v>
      </c>
      <c r="F92" s="25">
        <v>0.8360000000000001</v>
      </c>
      <c r="G92" s="9"/>
    </row>
    <row r="93" spans="1:7" ht="15.75">
      <c r="A93" s="4">
        <v>88</v>
      </c>
      <c r="B93" s="8">
        <v>0</v>
      </c>
      <c r="C93" s="16">
        <v>0</v>
      </c>
      <c r="D93" s="8">
        <v>0</v>
      </c>
      <c r="E93" s="16">
        <v>0</v>
      </c>
      <c r="F93" s="25">
        <v>0</v>
      </c>
      <c r="G93" s="9"/>
    </row>
    <row r="94" spans="1:7" ht="15.75">
      <c r="A94" s="4">
        <v>89</v>
      </c>
      <c r="B94" s="8">
        <f aca="true" t="shared" si="7" ref="B94:B110">C94*4.1868</f>
        <v>6.09137532</v>
      </c>
      <c r="C94" s="16">
        <v>1.4549</v>
      </c>
      <c r="D94" s="8">
        <f aca="true" t="shared" si="8" ref="D94:D110">E94*4.1868</f>
        <v>9.11843172</v>
      </c>
      <c r="E94" s="16">
        <v>2.1779</v>
      </c>
      <c r="F94" s="25">
        <v>0.7229999999999999</v>
      </c>
      <c r="G94" s="9"/>
    </row>
    <row r="95" spans="1:7" ht="15.75">
      <c r="A95" s="4">
        <v>90</v>
      </c>
      <c r="B95" s="8">
        <f t="shared" si="7"/>
        <v>77.29335216</v>
      </c>
      <c r="C95" s="14">
        <v>18.4612</v>
      </c>
      <c r="D95" s="8">
        <f t="shared" si="8"/>
        <v>81.23941116</v>
      </c>
      <c r="E95" s="14">
        <v>19.4037</v>
      </c>
      <c r="F95" s="25">
        <v>0.9430000000000013</v>
      </c>
      <c r="G95" s="9"/>
    </row>
    <row r="96" spans="1:7" ht="15.75">
      <c r="A96" s="4">
        <v>91</v>
      </c>
      <c r="B96" s="8">
        <f t="shared" si="7"/>
        <v>21.35268</v>
      </c>
      <c r="C96" s="14">
        <v>5.1</v>
      </c>
      <c r="D96" s="8">
        <f t="shared" si="8"/>
        <v>21.35268</v>
      </c>
      <c r="E96" s="14">
        <v>5.1</v>
      </c>
      <c r="F96" s="25">
        <v>0</v>
      </c>
      <c r="G96" s="9"/>
    </row>
    <row r="97" spans="1:7" ht="15.75">
      <c r="A97" s="4">
        <v>92</v>
      </c>
      <c r="B97" s="8">
        <f t="shared" si="7"/>
        <v>0.565218</v>
      </c>
      <c r="C97" s="16">
        <v>0.135</v>
      </c>
      <c r="D97" s="8">
        <f t="shared" si="8"/>
        <v>0.74022624</v>
      </c>
      <c r="E97" s="16">
        <v>0.1768</v>
      </c>
      <c r="F97" s="25">
        <v>0.041999999999999975</v>
      </c>
      <c r="G97" s="9"/>
    </row>
    <row r="98" spans="1:7" ht="15.75">
      <c r="A98" s="4">
        <v>93</v>
      </c>
      <c r="B98" s="8">
        <f t="shared" si="7"/>
        <v>7.8125688</v>
      </c>
      <c r="C98" s="14">
        <v>1.866</v>
      </c>
      <c r="D98" s="8">
        <f t="shared" si="8"/>
        <v>7.8125688</v>
      </c>
      <c r="E98" s="14">
        <v>1.866</v>
      </c>
      <c r="F98" s="25">
        <v>0</v>
      </c>
      <c r="G98" s="9"/>
    </row>
    <row r="99" spans="1:7" ht="15.75">
      <c r="A99" s="4">
        <v>94</v>
      </c>
      <c r="B99" s="8">
        <f t="shared" si="7"/>
        <v>0.798</v>
      </c>
      <c r="C99" s="14">
        <v>0.19059902550874178</v>
      </c>
      <c r="D99" s="8">
        <f t="shared" si="8"/>
        <v>0.798</v>
      </c>
      <c r="E99" s="14">
        <f>0.798/4.1868</f>
        <v>0.19059902550874178</v>
      </c>
      <c r="F99" s="25">
        <v>0</v>
      </c>
      <c r="G99" s="9"/>
    </row>
    <row r="100" spans="1:7" ht="15.75">
      <c r="A100" s="4">
        <v>95</v>
      </c>
      <c r="B100" s="8">
        <v>0</v>
      </c>
      <c r="C100" s="14" t="s">
        <v>10</v>
      </c>
      <c r="D100" s="8">
        <v>0</v>
      </c>
      <c r="E100" s="14" t="s">
        <v>10</v>
      </c>
      <c r="F100" s="25"/>
      <c r="G100" s="9">
        <v>0.5925</v>
      </c>
    </row>
    <row r="101" spans="1:7" ht="15.75">
      <c r="A101" s="4">
        <v>96</v>
      </c>
      <c r="B101" s="8">
        <f t="shared" si="7"/>
        <v>10.984907159999999</v>
      </c>
      <c r="C101" s="14">
        <v>2.6237</v>
      </c>
      <c r="D101" s="8">
        <f t="shared" si="8"/>
        <v>12.3447798</v>
      </c>
      <c r="E101" s="14">
        <v>2.9485</v>
      </c>
      <c r="F101" s="25">
        <v>0.32499999999999973</v>
      </c>
      <c r="G101" s="9"/>
    </row>
    <row r="102" spans="1:7" ht="15.75">
      <c r="A102" s="4">
        <v>97</v>
      </c>
      <c r="B102" s="8">
        <v>0</v>
      </c>
      <c r="C102" s="14" t="s">
        <v>10</v>
      </c>
      <c r="D102" s="8">
        <v>0</v>
      </c>
      <c r="E102" s="14" t="s">
        <v>10</v>
      </c>
      <c r="F102" s="25"/>
      <c r="G102" s="9">
        <v>0.5459999999999999</v>
      </c>
    </row>
    <row r="103" spans="1:7" ht="15.75">
      <c r="A103" s="4">
        <v>98</v>
      </c>
      <c r="B103" s="8">
        <f t="shared" si="7"/>
        <v>61.4747844</v>
      </c>
      <c r="C103" s="14">
        <v>14.683</v>
      </c>
      <c r="D103" s="8">
        <v>0</v>
      </c>
      <c r="E103" s="14">
        <v>15.165</v>
      </c>
      <c r="F103" s="25">
        <v>0.48199999999999926</v>
      </c>
      <c r="G103" s="9"/>
    </row>
    <row r="104" spans="1:7" ht="15.75">
      <c r="A104" s="4">
        <v>99</v>
      </c>
      <c r="B104" s="8">
        <v>0</v>
      </c>
      <c r="C104" s="14" t="s">
        <v>10</v>
      </c>
      <c r="D104" s="8">
        <v>0</v>
      </c>
      <c r="E104" s="14" t="s">
        <v>10</v>
      </c>
      <c r="F104" s="25"/>
      <c r="G104" s="9">
        <v>0.8985</v>
      </c>
    </row>
    <row r="105" spans="1:7" ht="15.75">
      <c r="A105" s="4">
        <v>100</v>
      </c>
      <c r="B105" s="8">
        <f t="shared" si="7"/>
        <v>45.5691312</v>
      </c>
      <c r="C105" s="14">
        <v>10.884</v>
      </c>
      <c r="D105" s="8">
        <f t="shared" si="8"/>
        <v>47.92629959999999</v>
      </c>
      <c r="E105" s="14">
        <v>11.447</v>
      </c>
      <c r="F105" s="25">
        <v>0.5629999999999988</v>
      </c>
      <c r="G105" s="9"/>
    </row>
    <row r="106" spans="1:7" ht="15.75">
      <c r="A106" s="4">
        <v>101</v>
      </c>
      <c r="B106" s="8">
        <f t="shared" si="7"/>
        <v>29.244798</v>
      </c>
      <c r="C106" s="16">
        <v>6.985</v>
      </c>
      <c r="D106" s="8">
        <f t="shared" si="8"/>
        <v>31.5768456</v>
      </c>
      <c r="E106" s="16">
        <v>7.542</v>
      </c>
      <c r="F106" s="25">
        <v>0.5569999999999995</v>
      </c>
      <c r="G106" s="9"/>
    </row>
    <row r="107" spans="1:7" ht="15.75">
      <c r="A107" s="4">
        <v>102</v>
      </c>
      <c r="B107" s="8">
        <f t="shared" si="7"/>
        <v>42.70536</v>
      </c>
      <c r="C107" s="14">
        <v>10.2</v>
      </c>
      <c r="D107" s="8">
        <f t="shared" si="8"/>
        <v>45.63612</v>
      </c>
      <c r="E107" s="14">
        <v>10.9</v>
      </c>
      <c r="F107" s="25">
        <v>0.700000000000001</v>
      </c>
      <c r="G107" s="9"/>
    </row>
    <row r="108" spans="1:7" ht="15.75">
      <c r="A108" s="4">
        <v>103</v>
      </c>
      <c r="B108" s="8">
        <v>0</v>
      </c>
      <c r="C108" s="14" t="s">
        <v>10</v>
      </c>
      <c r="D108" s="8">
        <v>0</v>
      </c>
      <c r="E108" s="14" t="s">
        <v>10</v>
      </c>
      <c r="F108" s="25"/>
      <c r="G108" s="9">
        <v>0.597</v>
      </c>
    </row>
    <row r="109" spans="1:7" ht="15.75">
      <c r="A109" s="4">
        <v>104</v>
      </c>
      <c r="B109" s="8">
        <v>0</v>
      </c>
      <c r="C109" s="16" t="s">
        <v>10</v>
      </c>
      <c r="D109" s="8">
        <v>0</v>
      </c>
      <c r="E109" s="16" t="s">
        <v>10</v>
      </c>
      <c r="F109" s="25"/>
      <c r="G109" s="9">
        <v>0.5955</v>
      </c>
    </row>
    <row r="110" spans="1:7" ht="15.75">
      <c r="A110" s="4">
        <v>105</v>
      </c>
      <c r="B110" s="8">
        <f t="shared" si="7"/>
        <v>4.78802448</v>
      </c>
      <c r="C110" s="14">
        <v>1.1436</v>
      </c>
      <c r="D110" s="8">
        <f t="shared" si="8"/>
        <v>6.056206199999999</v>
      </c>
      <c r="E110" s="14">
        <v>1.4465</v>
      </c>
      <c r="F110" s="25">
        <v>0.30300000000000016</v>
      </c>
      <c r="G110" s="9"/>
    </row>
    <row r="111" spans="1:7" ht="15.75">
      <c r="A111" s="4">
        <v>106</v>
      </c>
      <c r="B111" s="8">
        <v>0</v>
      </c>
      <c r="C111" s="14" t="s">
        <v>10</v>
      </c>
      <c r="D111" s="8">
        <v>0</v>
      </c>
      <c r="E111" s="14" t="s">
        <v>10</v>
      </c>
      <c r="F111" s="25"/>
      <c r="G111" s="9">
        <v>0.543</v>
      </c>
    </row>
    <row r="112" spans="1:7" ht="15.75">
      <c r="A112" s="4">
        <v>107</v>
      </c>
      <c r="B112" s="8">
        <v>0</v>
      </c>
      <c r="C112" s="18" t="s">
        <v>10</v>
      </c>
      <c r="D112" s="8">
        <v>0</v>
      </c>
      <c r="E112" s="18" t="s">
        <v>10</v>
      </c>
      <c r="F112" s="25"/>
      <c r="G112" s="9">
        <v>1.2539999999999998</v>
      </c>
    </row>
    <row r="113" spans="1:7" ht="15.75">
      <c r="A113" s="4">
        <v>108</v>
      </c>
      <c r="B113" s="8">
        <f aca="true" t="shared" si="9" ref="B113:B123">C113*4.1868</f>
        <v>8.3736</v>
      </c>
      <c r="C113" s="14">
        <v>2</v>
      </c>
      <c r="D113" s="8">
        <f aca="true" t="shared" si="10" ref="D113:D123">E113*4.1868</f>
        <v>9.21096</v>
      </c>
      <c r="E113" s="14">
        <v>2.2</v>
      </c>
      <c r="F113" s="25">
        <v>0.20000000000000018</v>
      </c>
      <c r="G113" s="9"/>
    </row>
    <row r="114" spans="1:7" ht="15.75">
      <c r="A114" s="4">
        <v>109</v>
      </c>
      <c r="B114" s="8">
        <f t="shared" si="9"/>
        <v>0.59368824</v>
      </c>
      <c r="C114" s="16">
        <v>0.1418</v>
      </c>
      <c r="D114" s="8">
        <f t="shared" si="10"/>
        <v>0.68579784</v>
      </c>
      <c r="E114" s="16">
        <v>0.1638</v>
      </c>
      <c r="F114" s="25">
        <v>0.022000000000000023</v>
      </c>
      <c r="G114" s="9"/>
    </row>
    <row r="115" spans="1:7" ht="15.75">
      <c r="A115" s="4">
        <v>110</v>
      </c>
      <c r="B115" s="8">
        <f t="shared" si="9"/>
        <v>48.408</v>
      </c>
      <c r="C115" s="16">
        <f>48.408/4.1868</f>
        <v>11.562052163943823</v>
      </c>
      <c r="D115" s="8">
        <f t="shared" si="10"/>
        <v>48.693</v>
      </c>
      <c r="E115" s="16">
        <f>48.693/4.1868</f>
        <v>11.63012324448266</v>
      </c>
      <c r="F115" s="25">
        <v>0.06800000000000139</v>
      </c>
      <c r="G115" s="9"/>
    </row>
    <row r="116" spans="1:7" ht="15.75">
      <c r="A116" s="4">
        <v>111</v>
      </c>
      <c r="B116" s="8">
        <v>0</v>
      </c>
      <c r="C116" s="14" t="s">
        <v>10</v>
      </c>
      <c r="D116" s="8">
        <v>0</v>
      </c>
      <c r="E116" s="14" t="s">
        <v>10</v>
      </c>
      <c r="F116" s="25"/>
      <c r="G116" s="9">
        <v>0.6585</v>
      </c>
    </row>
    <row r="117" spans="1:7" ht="15.75">
      <c r="A117" s="4">
        <v>112</v>
      </c>
      <c r="B117" s="8">
        <f t="shared" si="9"/>
        <v>38.885</v>
      </c>
      <c r="C117" s="14">
        <f>38.885/4.1868</f>
        <v>9.287522690360179</v>
      </c>
      <c r="D117" s="8">
        <f t="shared" si="10"/>
        <v>39.372</v>
      </c>
      <c r="E117" s="14">
        <f>39.372/4.1868</f>
        <v>9.403840642017771</v>
      </c>
      <c r="F117" s="25">
        <v>0.11599999999999966</v>
      </c>
      <c r="G117" s="9"/>
    </row>
    <row r="118" spans="1:7" ht="15.75">
      <c r="A118" s="4">
        <v>113</v>
      </c>
      <c r="B118" s="8">
        <v>0</v>
      </c>
      <c r="C118" s="14" t="s">
        <v>10</v>
      </c>
      <c r="D118" s="8">
        <v>0</v>
      </c>
      <c r="E118" s="14" t="s">
        <v>10</v>
      </c>
      <c r="F118" s="25"/>
      <c r="G118" s="9">
        <v>0.594</v>
      </c>
    </row>
    <row r="119" spans="1:7" ht="15.75">
      <c r="A119" s="4">
        <v>114</v>
      </c>
      <c r="B119" s="8">
        <f t="shared" si="9"/>
        <v>35.5878</v>
      </c>
      <c r="C119" s="14">
        <v>8.5</v>
      </c>
      <c r="D119" s="8">
        <f t="shared" si="10"/>
        <v>38.09988</v>
      </c>
      <c r="E119" s="14">
        <v>9.1</v>
      </c>
      <c r="F119" s="25">
        <v>0.5999999999999996</v>
      </c>
      <c r="G119" s="9"/>
    </row>
    <row r="120" spans="1:7" ht="15.75">
      <c r="A120" s="4">
        <v>115</v>
      </c>
      <c r="B120" s="8">
        <f t="shared" si="9"/>
        <v>4.99443372</v>
      </c>
      <c r="C120" s="16">
        <v>1.1929</v>
      </c>
      <c r="D120" s="8">
        <f t="shared" si="10"/>
        <v>6.0457392</v>
      </c>
      <c r="E120" s="16">
        <v>1.444</v>
      </c>
      <c r="F120" s="25">
        <v>0.2509999999999999</v>
      </c>
      <c r="G120" s="9"/>
    </row>
    <row r="121" spans="1:7" ht="15.75">
      <c r="A121" s="4">
        <v>116</v>
      </c>
      <c r="B121" s="8">
        <f t="shared" si="9"/>
        <v>2.01636288</v>
      </c>
      <c r="C121" s="14">
        <v>0.4816</v>
      </c>
      <c r="D121" s="8">
        <f t="shared" si="10"/>
        <v>2.5334326799999998</v>
      </c>
      <c r="E121" s="14">
        <v>0.6051</v>
      </c>
      <c r="F121" s="25">
        <v>0.123</v>
      </c>
      <c r="G121" s="9"/>
    </row>
    <row r="122" spans="1:7" ht="15.75">
      <c r="A122" s="4">
        <v>117</v>
      </c>
      <c r="B122" s="8">
        <f t="shared" si="9"/>
        <v>9.59237748</v>
      </c>
      <c r="C122" s="14">
        <v>2.2911</v>
      </c>
      <c r="D122" s="8">
        <f t="shared" si="10"/>
        <v>12.550351679999999</v>
      </c>
      <c r="E122" s="14">
        <v>2.9976</v>
      </c>
      <c r="F122" s="25">
        <v>0.7070000000000003</v>
      </c>
      <c r="G122" s="9"/>
    </row>
    <row r="123" spans="1:7" ht="15.75">
      <c r="A123" s="4">
        <v>118</v>
      </c>
      <c r="B123" s="8">
        <f t="shared" si="9"/>
        <v>7.3017791999999995</v>
      </c>
      <c r="C123" s="14">
        <v>1.744</v>
      </c>
      <c r="D123" s="8">
        <f t="shared" si="10"/>
        <v>9.47765916</v>
      </c>
      <c r="E123" s="14">
        <v>2.2637</v>
      </c>
      <c r="F123" s="25">
        <v>0.5199999999999998</v>
      </c>
      <c r="G123" s="9"/>
    </row>
    <row r="124" spans="1:7" ht="15.75">
      <c r="A124" s="4">
        <v>119</v>
      </c>
      <c r="B124" s="8">
        <v>0</v>
      </c>
      <c r="C124" s="14">
        <v>16.544</v>
      </c>
      <c r="D124" s="8">
        <v>0</v>
      </c>
      <c r="E124" s="14">
        <v>17.079</v>
      </c>
      <c r="F124" s="25">
        <v>0.5350000000000001</v>
      </c>
      <c r="G124" s="9"/>
    </row>
    <row r="125" spans="1:7" ht="15.75">
      <c r="A125" s="4">
        <v>120</v>
      </c>
      <c r="B125" s="8">
        <f>C125*4.1868</f>
        <v>30.628</v>
      </c>
      <c r="C125" s="14">
        <f>30.628/4.1868</f>
        <v>7.315372121906946</v>
      </c>
      <c r="D125" s="8">
        <f>E125*4.1868</f>
        <v>32.488</v>
      </c>
      <c r="E125" s="14">
        <f>32.488/4.1868</f>
        <v>7.759625489634089</v>
      </c>
      <c r="F125" s="25">
        <v>0.44499999999999945</v>
      </c>
      <c r="G125" s="9"/>
    </row>
    <row r="126" spans="1:7" ht="15.75">
      <c r="A126" s="4">
        <v>121</v>
      </c>
      <c r="B126" s="8">
        <f>C126*4.1868</f>
        <v>1.8744303599999999</v>
      </c>
      <c r="C126" s="14">
        <v>0.4477</v>
      </c>
      <c r="D126" s="8">
        <f>E126*4.1868</f>
        <v>2.02599252</v>
      </c>
      <c r="E126" s="14">
        <v>0.4839</v>
      </c>
      <c r="F126" s="25">
        <v>0.035999999999999976</v>
      </c>
      <c r="G126" s="9"/>
    </row>
    <row r="127" spans="1:7" ht="15.75">
      <c r="A127" s="4">
        <v>122</v>
      </c>
      <c r="B127" s="8">
        <v>0</v>
      </c>
      <c r="C127" s="14" t="s">
        <v>10</v>
      </c>
      <c r="D127" s="8">
        <v>0</v>
      </c>
      <c r="E127" s="14" t="s">
        <v>10</v>
      </c>
      <c r="F127" s="25"/>
      <c r="G127" s="9">
        <v>0.5955</v>
      </c>
    </row>
    <row r="128" spans="1:7" ht="15.75">
      <c r="A128" s="4">
        <v>123</v>
      </c>
      <c r="B128" s="8">
        <v>0</v>
      </c>
      <c r="C128" s="16">
        <f>52.286/4.1868</f>
        <v>12.488296551065254</v>
      </c>
      <c r="D128" s="8">
        <v>0</v>
      </c>
      <c r="E128" s="16">
        <f>52.976/4.1868</f>
        <v>12.653100219738224</v>
      </c>
      <c r="F128" s="25">
        <v>0.16500000000000092</v>
      </c>
      <c r="G128" s="9"/>
    </row>
    <row r="129" spans="1:7" ht="15.75">
      <c r="A129" s="4">
        <v>124</v>
      </c>
      <c r="B129" s="8">
        <v>0</v>
      </c>
      <c r="C129" s="16" t="s">
        <v>10</v>
      </c>
      <c r="D129" s="8">
        <v>0</v>
      </c>
      <c r="E129" s="16" t="s">
        <v>10</v>
      </c>
      <c r="F129" s="25"/>
      <c r="G129" s="9">
        <v>0.5445</v>
      </c>
    </row>
    <row r="130" spans="1:7" ht="15.75">
      <c r="A130" s="4">
        <v>125</v>
      </c>
      <c r="B130" s="8">
        <f aca="true" t="shared" si="11" ref="B130:B139">C130*4.1868</f>
        <v>56.312459999999994</v>
      </c>
      <c r="C130" s="14">
        <v>13.45</v>
      </c>
      <c r="D130" s="8">
        <f aca="true" t="shared" si="12" ref="D130:D139">E130*4.1868</f>
        <v>60.91794</v>
      </c>
      <c r="E130" s="14">
        <v>14.55</v>
      </c>
      <c r="F130" s="25">
        <v>1.1000000000000014</v>
      </c>
      <c r="G130" s="9"/>
    </row>
    <row r="131" spans="1:7" ht="15.75">
      <c r="A131" s="4">
        <v>126</v>
      </c>
      <c r="B131" s="8">
        <f t="shared" si="11"/>
        <v>11.21769324</v>
      </c>
      <c r="C131" s="14">
        <v>2.6793</v>
      </c>
      <c r="D131" s="8">
        <f t="shared" si="12"/>
        <v>12.792767399999999</v>
      </c>
      <c r="E131" s="14">
        <v>3.0555</v>
      </c>
      <c r="F131" s="25">
        <v>0.3770000000000002</v>
      </c>
      <c r="G131" s="9"/>
    </row>
    <row r="132" spans="1:7" ht="15.75">
      <c r="A132" s="4">
        <v>127</v>
      </c>
      <c r="B132" s="8">
        <f t="shared" si="11"/>
        <v>3.8464131599999996</v>
      </c>
      <c r="C132" s="14">
        <v>0.9187</v>
      </c>
      <c r="D132" s="8">
        <f t="shared" si="12"/>
        <v>4.95842724</v>
      </c>
      <c r="E132" s="14">
        <v>1.1843</v>
      </c>
      <c r="F132" s="25">
        <v>0.2649999999999999</v>
      </c>
      <c r="G132" s="9"/>
    </row>
    <row r="133" spans="1:7" ht="15.75">
      <c r="A133" s="4">
        <v>128</v>
      </c>
      <c r="B133" s="8">
        <f t="shared" si="11"/>
        <v>6.06625452</v>
      </c>
      <c r="C133" s="16">
        <v>1.4489</v>
      </c>
      <c r="D133" s="8">
        <f t="shared" si="12"/>
        <v>8.28023436</v>
      </c>
      <c r="E133" s="16">
        <v>1.9777</v>
      </c>
      <c r="F133" s="25">
        <v>0.5289999999999999</v>
      </c>
      <c r="G133" s="9"/>
    </row>
    <row r="134" spans="1:7" ht="15.75">
      <c r="A134" s="4">
        <v>129</v>
      </c>
      <c r="B134" s="8">
        <v>0</v>
      </c>
      <c r="C134" s="14">
        <v>1.23</v>
      </c>
      <c r="D134" s="8">
        <v>0</v>
      </c>
      <c r="E134" s="14">
        <v>1.7743</v>
      </c>
      <c r="F134" s="25">
        <v>0.544</v>
      </c>
      <c r="G134" s="9"/>
    </row>
    <row r="135" spans="1:7" ht="15.75">
      <c r="A135" s="4">
        <v>130</v>
      </c>
      <c r="B135" s="8">
        <f t="shared" si="11"/>
        <v>54.102</v>
      </c>
      <c r="C135" s="16">
        <f>54.102/4.1868</f>
        <v>12.922040699340785</v>
      </c>
      <c r="D135" s="8">
        <f t="shared" si="12"/>
        <v>56.141</v>
      </c>
      <c r="E135" s="16">
        <f>56.141/4.1868</f>
        <v>13.40904748256425</v>
      </c>
      <c r="F135" s="25">
        <v>0.4870000000000001</v>
      </c>
      <c r="G135" s="9"/>
    </row>
    <row r="136" spans="1:7" ht="15.75">
      <c r="A136" s="4">
        <v>131</v>
      </c>
      <c r="B136" s="8">
        <v>0</v>
      </c>
      <c r="C136" s="14" t="s">
        <v>10</v>
      </c>
      <c r="D136" s="8">
        <v>0</v>
      </c>
      <c r="E136" s="14" t="s">
        <v>10</v>
      </c>
      <c r="F136" s="25"/>
      <c r="G136" s="9">
        <v>0.594</v>
      </c>
    </row>
    <row r="137" spans="1:7" ht="15.75">
      <c r="A137" s="4">
        <v>132</v>
      </c>
      <c r="B137" s="8">
        <f t="shared" si="11"/>
        <v>11.60246016</v>
      </c>
      <c r="C137" s="14">
        <v>2.7712</v>
      </c>
      <c r="D137" s="8">
        <f t="shared" si="12"/>
        <v>15.3906768</v>
      </c>
      <c r="E137" s="14">
        <v>3.676</v>
      </c>
      <c r="F137" s="25">
        <v>0.9050000000000002</v>
      </c>
      <c r="G137" s="9"/>
    </row>
    <row r="138" spans="1:7" ht="15.75">
      <c r="A138" s="4">
        <v>133</v>
      </c>
      <c r="B138" s="8">
        <f t="shared" si="11"/>
        <v>0.01632852</v>
      </c>
      <c r="C138" s="18">
        <v>0.0039</v>
      </c>
      <c r="D138" s="8">
        <f t="shared" si="12"/>
        <v>0.09880847999999999</v>
      </c>
      <c r="E138" s="18">
        <v>0.0236</v>
      </c>
      <c r="F138" s="25">
        <v>0.02</v>
      </c>
      <c r="G138" s="9"/>
    </row>
    <row r="139" spans="1:7" ht="15.75">
      <c r="A139" s="4">
        <v>134</v>
      </c>
      <c r="B139" s="8">
        <f t="shared" si="11"/>
        <v>5.85482112</v>
      </c>
      <c r="C139" s="16">
        <v>1.3984</v>
      </c>
      <c r="D139" s="8">
        <f t="shared" si="12"/>
        <v>8.19942912</v>
      </c>
      <c r="E139" s="16">
        <v>1.9584</v>
      </c>
      <c r="F139" s="25">
        <v>0.56</v>
      </c>
      <c r="G139" s="9"/>
    </row>
    <row r="140" spans="1:7" ht="15.75">
      <c r="A140" s="4">
        <v>135</v>
      </c>
      <c r="B140" s="8">
        <f>C140*4.1868</f>
        <v>3.28161384</v>
      </c>
      <c r="C140" s="14">
        <v>0.7838</v>
      </c>
      <c r="D140" s="8">
        <f>E140*4.1868</f>
        <v>4.1198112</v>
      </c>
      <c r="E140" s="14">
        <v>0.984</v>
      </c>
      <c r="F140" s="25">
        <v>0.19999999999999996</v>
      </c>
      <c r="G140" s="9"/>
    </row>
    <row r="141" spans="1:7" ht="15.75">
      <c r="A141" s="4">
        <v>136</v>
      </c>
      <c r="B141" s="8">
        <f aca="true" t="shared" si="13" ref="B141:B153">C141*4.1868</f>
        <v>46.277</v>
      </c>
      <c r="C141" s="14">
        <f>46.277/4.1868</f>
        <v>11.05307155823063</v>
      </c>
      <c r="D141" s="8">
        <f aca="true" t="shared" si="14" ref="D141:D153">E141*4.1868</f>
        <v>48.573</v>
      </c>
      <c r="E141" s="14">
        <f>48.573/4.1868</f>
        <v>11.60146173688736</v>
      </c>
      <c r="F141" s="25">
        <v>0.548</v>
      </c>
      <c r="G141" s="9"/>
    </row>
    <row r="142" spans="1:7" ht="15.75">
      <c r="A142" s="4">
        <v>137</v>
      </c>
      <c r="B142" s="8">
        <v>0</v>
      </c>
      <c r="C142" s="14" t="s">
        <v>10</v>
      </c>
      <c r="D142" s="8">
        <v>0</v>
      </c>
      <c r="E142" s="14" t="s">
        <v>10</v>
      </c>
      <c r="F142" s="25"/>
      <c r="G142" s="9">
        <v>0.594</v>
      </c>
    </row>
    <row r="143" spans="1:7" ht="15.75">
      <c r="A143" s="4">
        <v>138</v>
      </c>
      <c r="B143" s="8">
        <f t="shared" si="13"/>
        <v>0</v>
      </c>
      <c r="C143" s="14">
        <v>0</v>
      </c>
      <c r="D143" s="8">
        <f t="shared" si="14"/>
        <v>0</v>
      </c>
      <c r="E143" s="14">
        <v>0</v>
      </c>
      <c r="F143" s="25">
        <v>0</v>
      </c>
      <c r="G143" s="9"/>
    </row>
    <row r="144" spans="1:7" ht="15.75">
      <c r="A144" s="4">
        <v>139</v>
      </c>
      <c r="B144" s="8">
        <f t="shared" si="13"/>
        <v>16.10327016</v>
      </c>
      <c r="C144" s="15">
        <v>3.8462</v>
      </c>
      <c r="D144" s="8">
        <f t="shared" si="14"/>
        <v>16.137601919999998</v>
      </c>
      <c r="E144" s="15">
        <v>3.8544</v>
      </c>
      <c r="F144" s="25">
        <v>0.008000000000000007</v>
      </c>
      <c r="G144" s="9"/>
    </row>
    <row r="145" spans="1:7" ht="15.75">
      <c r="A145" s="4">
        <v>140</v>
      </c>
      <c r="B145" s="8">
        <f t="shared" si="13"/>
        <v>6.78135996</v>
      </c>
      <c r="C145" s="14">
        <v>1.6197</v>
      </c>
      <c r="D145" s="8">
        <f t="shared" si="14"/>
        <v>8.48915568</v>
      </c>
      <c r="E145" s="14">
        <v>2.0276</v>
      </c>
      <c r="F145" s="25">
        <v>0.4079999999999999</v>
      </c>
      <c r="G145" s="9"/>
    </row>
    <row r="146" spans="1:7" ht="15.75">
      <c r="A146" s="4">
        <v>141</v>
      </c>
      <c r="B146" s="8">
        <f t="shared" si="13"/>
        <v>24.8863392</v>
      </c>
      <c r="C146" s="14">
        <v>5.944</v>
      </c>
      <c r="D146" s="8">
        <f t="shared" si="14"/>
        <v>27.3021228</v>
      </c>
      <c r="E146" s="14">
        <v>6.521</v>
      </c>
      <c r="F146" s="25">
        <v>0.577</v>
      </c>
      <c r="G146" s="9"/>
    </row>
    <row r="147" spans="1:7" ht="15.75">
      <c r="A147" s="4">
        <v>142</v>
      </c>
      <c r="B147" s="8">
        <f t="shared" si="13"/>
        <v>4.40618832</v>
      </c>
      <c r="C147" s="14">
        <v>1.0524</v>
      </c>
      <c r="D147" s="8">
        <f t="shared" si="14"/>
        <v>6.51298608</v>
      </c>
      <c r="E147" s="14">
        <v>1.5556</v>
      </c>
      <c r="F147" s="25">
        <v>0.504</v>
      </c>
      <c r="G147" s="9"/>
    </row>
    <row r="148" spans="1:7" ht="15.75">
      <c r="A148" s="4">
        <v>143</v>
      </c>
      <c r="B148" s="8">
        <f t="shared" si="13"/>
        <v>31.851499679999996</v>
      </c>
      <c r="C148" s="14">
        <v>7.6076</v>
      </c>
      <c r="D148" s="8">
        <f t="shared" si="14"/>
        <v>36.31086036</v>
      </c>
      <c r="E148" s="14">
        <v>8.6727</v>
      </c>
      <c r="F148" s="25">
        <v>1.0650000000000004</v>
      </c>
      <c r="G148" s="9"/>
    </row>
    <row r="149" spans="1:7" ht="15.75">
      <c r="A149" s="4">
        <v>144</v>
      </c>
      <c r="B149" s="8">
        <f t="shared" si="13"/>
        <v>86.275</v>
      </c>
      <c r="C149" s="14">
        <f>86.275/4.1868</f>
        <v>20.606429731537215</v>
      </c>
      <c r="D149" s="8">
        <f t="shared" si="14"/>
        <v>89.719</v>
      </c>
      <c r="E149" s="14">
        <f>89.719/4.1868</f>
        <v>21.42901499952231</v>
      </c>
      <c r="F149" s="25">
        <v>0.8229999999999968</v>
      </c>
      <c r="G149" s="9"/>
    </row>
    <row r="150" spans="1:7" ht="15.75">
      <c r="A150" s="4">
        <v>145</v>
      </c>
      <c r="B150" s="8">
        <v>0</v>
      </c>
      <c r="C150" s="18">
        <v>0</v>
      </c>
      <c r="D150" s="8">
        <v>0</v>
      </c>
      <c r="E150" s="18">
        <v>1.98</v>
      </c>
      <c r="F150" s="25">
        <v>1.413</v>
      </c>
      <c r="G150" s="9"/>
    </row>
    <row r="151" spans="1:7" ht="15.75">
      <c r="A151" s="4">
        <v>146</v>
      </c>
      <c r="B151" s="8">
        <f t="shared" si="13"/>
        <v>57.661</v>
      </c>
      <c r="C151" s="14">
        <f>57.661/4.1868</f>
        <v>13.772093245438045</v>
      </c>
      <c r="D151" s="8">
        <f t="shared" si="14"/>
        <v>58.84700000000001</v>
      </c>
      <c r="E151" s="14">
        <f>58.847/4.1868</f>
        <v>14.055364478838255</v>
      </c>
      <c r="F151" s="25">
        <v>0.2829999999999995</v>
      </c>
      <c r="G151" s="9"/>
    </row>
    <row r="152" spans="1:7" ht="15.75">
      <c r="A152" s="4">
        <v>147</v>
      </c>
      <c r="B152" s="8">
        <v>0</v>
      </c>
      <c r="C152" s="18">
        <v>0.7061</v>
      </c>
      <c r="D152" s="8">
        <v>0</v>
      </c>
      <c r="E152" s="18">
        <v>1.2846</v>
      </c>
      <c r="F152" s="25">
        <v>0.579</v>
      </c>
      <c r="G152" s="9"/>
    </row>
    <row r="153" spans="1:7" ht="15.75">
      <c r="A153" s="4">
        <v>148</v>
      </c>
      <c r="B153" s="8">
        <f t="shared" si="13"/>
        <v>6.1713432</v>
      </c>
      <c r="C153" s="16">
        <v>1.474</v>
      </c>
      <c r="D153" s="8">
        <f t="shared" si="14"/>
        <v>8.2773036</v>
      </c>
      <c r="E153" s="16">
        <v>1.977</v>
      </c>
      <c r="F153" s="25">
        <v>0.5030000000000001</v>
      </c>
      <c r="G153" s="9"/>
    </row>
    <row r="154" spans="1:7" ht="15.75">
      <c r="A154" s="4">
        <v>149</v>
      </c>
      <c r="B154" s="8">
        <f>C154*4.1868</f>
        <v>2.29897188</v>
      </c>
      <c r="C154" s="14">
        <v>0.5491</v>
      </c>
      <c r="D154" s="8">
        <f>E154*4.1868</f>
        <v>3.50267688</v>
      </c>
      <c r="E154" s="14">
        <v>0.8366</v>
      </c>
      <c r="F154" s="25">
        <v>0.2879999999999999</v>
      </c>
      <c r="G154" s="9"/>
    </row>
    <row r="155" spans="1:7" ht="15.75">
      <c r="A155" s="4">
        <v>150</v>
      </c>
      <c r="B155" s="8">
        <f>C155*4.1868</f>
        <v>11.440012320000001</v>
      </c>
      <c r="C155" s="14">
        <v>2.7324</v>
      </c>
      <c r="D155" s="8">
        <f>E155*4.1868</f>
        <v>14.85560376</v>
      </c>
      <c r="E155" s="14">
        <v>3.5482</v>
      </c>
      <c r="F155" s="25">
        <v>0.8159999999999998</v>
      </c>
      <c r="G155" s="9"/>
    </row>
    <row r="156" spans="1:7" ht="15.75">
      <c r="A156" s="4">
        <v>151</v>
      </c>
      <c r="B156" s="8">
        <f>C156*4.1868</f>
        <v>1.04921208</v>
      </c>
      <c r="C156" s="14">
        <v>0.2506</v>
      </c>
      <c r="D156" s="8">
        <f>E156*4.1868</f>
        <v>1.0785196799999999</v>
      </c>
      <c r="E156" s="14">
        <v>0.2576</v>
      </c>
      <c r="F156" s="25">
        <v>0.007000000000000006</v>
      </c>
      <c r="G156" s="9"/>
    </row>
    <row r="157" spans="1:7" ht="15.75">
      <c r="A157" s="4">
        <v>152</v>
      </c>
      <c r="B157" s="8">
        <f>C157*4.1868</f>
        <v>112.385</v>
      </c>
      <c r="C157" s="16">
        <f>112.385/4.1868</f>
        <v>26.842696092481134</v>
      </c>
      <c r="D157" s="22">
        <v>0</v>
      </c>
      <c r="E157" s="16" t="s">
        <v>9</v>
      </c>
      <c r="F157" s="25">
        <v>0</v>
      </c>
      <c r="G157" s="9">
        <v>1.2539999999999998</v>
      </c>
    </row>
    <row r="158" spans="1:8" ht="15.75">
      <c r="A158" s="10" t="s">
        <v>11</v>
      </c>
      <c r="B158" s="11"/>
      <c r="C158" s="23">
        <v>1972.701</v>
      </c>
      <c r="D158" s="24"/>
      <c r="E158" s="23">
        <v>2071.306</v>
      </c>
      <c r="F158" s="32">
        <v>98.604</v>
      </c>
      <c r="G158" s="33"/>
      <c r="H158" s="2"/>
    </row>
    <row r="159" spans="1:7" ht="15.75">
      <c r="A159" s="12" t="s">
        <v>12</v>
      </c>
      <c r="B159" s="12"/>
      <c r="C159" s="20"/>
      <c r="D159" s="21"/>
      <c r="E159" s="20"/>
      <c r="F159" s="34">
        <f>SUM(F6:F157)</f>
        <v>47.756</v>
      </c>
      <c r="G159" s="34"/>
    </row>
    <row r="160" spans="1:7" ht="15.75">
      <c r="A160" s="12" t="s">
        <v>13</v>
      </c>
      <c r="B160" s="12"/>
      <c r="C160" s="13"/>
      <c r="D160" s="12"/>
      <c r="E160" s="13"/>
      <c r="F160" s="34">
        <v>23.451</v>
      </c>
      <c r="G160" s="34"/>
    </row>
    <row r="161" spans="1:7" ht="15.75">
      <c r="A161" s="35" t="s">
        <v>14</v>
      </c>
      <c r="B161" s="35"/>
      <c r="C161" s="35"/>
      <c r="D161" s="35"/>
      <c r="E161" s="35"/>
      <c r="F161" s="36">
        <f>F158-F159-F160</f>
        <v>27.397</v>
      </c>
      <c r="G161" s="36"/>
    </row>
    <row r="162" spans="1:7" ht="15.75">
      <c r="A162" s="35" t="s">
        <v>15</v>
      </c>
      <c r="B162" s="35"/>
      <c r="C162" s="35"/>
      <c r="D162" s="35"/>
      <c r="E162" s="35"/>
      <c r="F162" s="37">
        <f>F161/7548.5</f>
        <v>0.003629462807180234</v>
      </c>
      <c r="G162" s="37"/>
    </row>
  </sheetData>
  <sheetProtection selectLockedCells="1" selectUnlockedCells="1"/>
  <mergeCells count="16">
    <mergeCell ref="F158:G158"/>
    <mergeCell ref="F159:G159"/>
    <mergeCell ref="F160:G160"/>
    <mergeCell ref="A161:E161"/>
    <mergeCell ref="F161:G161"/>
    <mergeCell ref="A162:E162"/>
    <mergeCell ref="F162:G162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2021-03-09T07:09:46Z</dcterms:modified>
  <cp:category/>
  <cp:version/>
  <cp:contentType/>
  <cp:contentStatus/>
</cp:coreProperties>
</file>