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_FilterDatabase" localSheetId="0">'Лист1'!#REF!</definedName>
  </definedNames>
  <calcPr fullCalcOnLoad="1"/>
</workbook>
</file>

<file path=xl/sharedStrings.xml><?xml version="1.0" encoding="utf-8"?>
<sst xmlns="http://schemas.openxmlformats.org/spreadsheetml/2006/main" count="98" uniqueCount="20">
  <si>
    <t>Разница:</t>
  </si>
  <si>
    <t>G4</t>
  </si>
  <si>
    <t>D4</t>
  </si>
  <si>
    <t>K4</t>
  </si>
  <si>
    <t>MES4</t>
  </si>
  <si>
    <t>GOD4</t>
  </si>
  <si>
    <t>RAZ4</t>
  </si>
  <si>
    <t>Директор</t>
  </si>
  <si>
    <t>Шарапов О.Н.</t>
  </si>
  <si>
    <t>Vi*</t>
  </si>
  <si>
    <t>Si</t>
  </si>
  <si>
    <t>PRIM</t>
  </si>
  <si>
    <t>Vои*</t>
  </si>
  <si>
    <t>ИПУ</t>
  </si>
  <si>
    <t>Итого по ОДПУ:</t>
  </si>
  <si>
    <t>Факт.потр.:</t>
  </si>
  <si>
    <t>Об.площ.:</t>
  </si>
  <si>
    <t>кв.м</t>
  </si>
  <si>
    <t>Гка</t>
  </si>
  <si>
    <t>Адрес МКД: ул. Некрасова д.28Б, расчетный период с 26.11.2020 по 26.12.2020г.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</si>
</sst>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  <numFmt numFmtId="165" formatCode="0.000"/>
    <numFmt numFmtId="166" formatCode="[$-FC19]d\ mmmm\ yyyy\ &quot;г.&quot;"/>
    <numFmt numFmtId="167" formatCode="0.0000000000000000"/>
    <numFmt numFmtId="168" formatCode="0.00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52" applyFont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6" fillId="0" borderId="10" xfId="5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9" fillId="0" borderId="0" xfId="0" applyFont="1" applyAlignment="1">
      <alignment/>
    </xf>
    <xf numFmtId="165" fontId="0" fillId="0" borderId="0" xfId="0" applyNumberFormat="1" applyFont="1" applyAlignment="1">
      <alignment horizontal="center" vertical="center"/>
    </xf>
    <xf numFmtId="0" fontId="10" fillId="0" borderId="0" xfId="52" applyFont="1">
      <alignment horizontal="left"/>
      <protection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PageLayoutView="0" workbookViewId="0" topLeftCell="A71">
      <selection activeCell="O10" sqref="O10"/>
    </sheetView>
  </sheetViews>
  <sheetFormatPr defaultColWidth="8.8515625" defaultRowHeight="15"/>
  <cols>
    <col min="1" max="1" width="10.7109375" style="0" customWidth="1"/>
    <col min="2" max="4" width="8.7109375" style="0" customWidth="1"/>
    <col min="5" max="5" width="8.28125" style="0" customWidth="1"/>
    <col min="6" max="6" width="11.57421875" style="0" customWidth="1"/>
    <col min="7" max="7" width="10.57421875" style="0" customWidth="1"/>
    <col min="8" max="8" width="10.28125" style="0" customWidth="1"/>
    <col min="9" max="9" width="12.8515625" style="0" customWidth="1"/>
    <col min="10" max="10" width="12.28125" style="0" customWidth="1"/>
    <col min="11" max="11" width="10.8515625" style="1" customWidth="1"/>
    <col min="12" max="12" width="10.00390625" style="1" customWidth="1"/>
    <col min="13" max="16384" width="8.8515625" style="1" customWidth="1"/>
  </cols>
  <sheetData>
    <row r="1" spans="1:12" ht="33.7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0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>
        <v>44161</v>
      </c>
      <c r="G2" s="13">
        <v>44190</v>
      </c>
      <c r="H2" s="12" t="s">
        <v>9</v>
      </c>
      <c r="I2" s="12" t="s">
        <v>12</v>
      </c>
      <c r="J2" s="12" t="s">
        <v>6</v>
      </c>
      <c r="K2" s="14" t="s">
        <v>10</v>
      </c>
      <c r="L2" s="14" t="s">
        <v>11</v>
      </c>
    </row>
    <row r="3" spans="1:12" ht="14.25" customHeight="1">
      <c r="A3" s="6">
        <v>5956</v>
      </c>
      <c r="B3" s="6">
        <v>282</v>
      </c>
      <c r="C3" s="6">
        <v>11</v>
      </c>
      <c r="D3" s="6">
        <v>12</v>
      </c>
      <c r="E3" s="6">
        <v>2020</v>
      </c>
      <c r="F3" s="7">
        <v>15.3721</v>
      </c>
      <c r="G3" s="7">
        <v>16.5407</v>
      </c>
      <c r="H3" s="8">
        <f>SUM(G3-F3)</f>
        <v>1.1686000000000014</v>
      </c>
      <c r="I3" s="7">
        <f aca="true" t="shared" si="0" ref="I3:I34">$J$81*(K3/$J$84)</f>
        <v>0.09746065211093266</v>
      </c>
      <c r="J3" s="8">
        <f aca="true" t="shared" si="1" ref="J3:J34">H3+I3</f>
        <v>1.266060652110934</v>
      </c>
      <c r="K3" s="9">
        <v>59.5</v>
      </c>
      <c r="L3" s="9" t="s">
        <v>13</v>
      </c>
    </row>
    <row r="4" spans="1:12" ht="14.25" customHeight="1">
      <c r="A4" s="6">
        <v>5956</v>
      </c>
      <c r="B4" s="6">
        <v>282</v>
      </c>
      <c r="C4" s="6">
        <v>21</v>
      </c>
      <c r="D4" s="6">
        <v>12</v>
      </c>
      <c r="E4" s="6">
        <v>2020</v>
      </c>
      <c r="F4" s="7">
        <v>9.9518</v>
      </c>
      <c r="G4" s="7">
        <v>10.6294</v>
      </c>
      <c r="H4" s="8">
        <f aca="true" t="shared" si="2" ref="H4:H67">SUM(G4-F4)</f>
        <v>0.6776</v>
      </c>
      <c r="I4" s="7">
        <f t="shared" si="0"/>
        <v>0.06601116437093421</v>
      </c>
      <c r="J4" s="8">
        <f t="shared" si="1"/>
        <v>0.7436111643709342</v>
      </c>
      <c r="K4" s="9">
        <v>40.3</v>
      </c>
      <c r="L4" s="9" t="s">
        <v>13</v>
      </c>
    </row>
    <row r="5" spans="1:12" ht="14.25" customHeight="1">
      <c r="A5" s="6">
        <v>5956</v>
      </c>
      <c r="B5" s="6">
        <v>282</v>
      </c>
      <c r="C5" s="6">
        <v>31</v>
      </c>
      <c r="D5" s="6">
        <v>12</v>
      </c>
      <c r="E5" s="6">
        <v>2020</v>
      </c>
      <c r="F5" s="7">
        <v>4.9204</v>
      </c>
      <c r="G5" s="7">
        <v>5.4984</v>
      </c>
      <c r="H5" s="8">
        <f t="shared" si="2"/>
        <v>0.5780000000000003</v>
      </c>
      <c r="I5" s="7">
        <f t="shared" si="0"/>
        <v>0.07207174273749643</v>
      </c>
      <c r="J5" s="8">
        <f t="shared" si="1"/>
        <v>0.6500717427374967</v>
      </c>
      <c r="K5" s="9">
        <v>44</v>
      </c>
      <c r="L5" s="9" t="s">
        <v>13</v>
      </c>
    </row>
    <row r="6" spans="1:12" ht="14.25" customHeight="1">
      <c r="A6" s="6">
        <v>5956</v>
      </c>
      <c r="B6" s="6">
        <v>282</v>
      </c>
      <c r="C6" s="6">
        <v>41</v>
      </c>
      <c r="D6" s="6">
        <v>12</v>
      </c>
      <c r="E6" s="6">
        <v>2020</v>
      </c>
      <c r="F6" s="25">
        <v>4.8535</v>
      </c>
      <c r="G6" s="25">
        <v>4.8535</v>
      </c>
      <c r="H6" s="8">
        <f t="shared" si="2"/>
        <v>0</v>
      </c>
      <c r="I6" s="7">
        <f t="shared" si="0"/>
        <v>0.06486456846374677</v>
      </c>
      <c r="J6" s="8">
        <f t="shared" si="1"/>
        <v>0.06486456846374677</v>
      </c>
      <c r="K6" s="9">
        <v>39.6</v>
      </c>
      <c r="L6" s="9" t="s">
        <v>13</v>
      </c>
    </row>
    <row r="7" spans="1:12" ht="14.25" customHeight="1">
      <c r="A7" s="6">
        <v>5956</v>
      </c>
      <c r="B7" s="6">
        <v>282</v>
      </c>
      <c r="C7" s="6">
        <v>51</v>
      </c>
      <c r="D7" s="6">
        <v>12</v>
      </c>
      <c r="E7" s="6">
        <v>2020</v>
      </c>
      <c r="F7" s="7">
        <v>6.5715</v>
      </c>
      <c r="G7" s="7">
        <v>7.0963</v>
      </c>
      <c r="H7" s="8">
        <f t="shared" si="2"/>
        <v>0.5247999999999999</v>
      </c>
      <c r="I7" s="7">
        <f t="shared" si="0"/>
        <v>0.06502836787905929</v>
      </c>
      <c r="J7" s="8">
        <f t="shared" si="1"/>
        <v>0.5898283678790592</v>
      </c>
      <c r="K7" s="9">
        <v>39.7</v>
      </c>
      <c r="L7" s="9" t="s">
        <v>13</v>
      </c>
    </row>
    <row r="8" spans="1:12" ht="14.25" customHeight="1">
      <c r="A8" s="6">
        <v>5956</v>
      </c>
      <c r="B8" s="6">
        <v>282</v>
      </c>
      <c r="C8" s="6">
        <v>61</v>
      </c>
      <c r="D8" s="6">
        <v>12</v>
      </c>
      <c r="E8" s="6">
        <v>2020</v>
      </c>
      <c r="F8" s="7">
        <v>14.2132</v>
      </c>
      <c r="G8" s="7">
        <v>15.2914</v>
      </c>
      <c r="H8" s="8">
        <f t="shared" si="2"/>
        <v>1.078199999999999</v>
      </c>
      <c r="I8" s="7">
        <f t="shared" si="0"/>
        <v>0.09877104743343258</v>
      </c>
      <c r="J8" s="8">
        <f t="shared" si="1"/>
        <v>1.1769710474334316</v>
      </c>
      <c r="K8" s="9">
        <v>60.3</v>
      </c>
      <c r="L8" s="9" t="s">
        <v>13</v>
      </c>
    </row>
    <row r="9" spans="1:12" ht="14.25" customHeight="1">
      <c r="A9" s="6">
        <v>5956</v>
      </c>
      <c r="B9" s="6">
        <v>282</v>
      </c>
      <c r="C9" s="6">
        <v>71</v>
      </c>
      <c r="D9" s="6">
        <v>12</v>
      </c>
      <c r="E9" s="6">
        <v>2020</v>
      </c>
      <c r="F9" s="7">
        <v>4.8193</v>
      </c>
      <c r="G9" s="7">
        <v>5.1751</v>
      </c>
      <c r="H9" s="8">
        <f t="shared" si="2"/>
        <v>0.35579999999999945</v>
      </c>
      <c r="I9" s="7">
        <f t="shared" si="0"/>
        <v>0.06224377781874691</v>
      </c>
      <c r="J9" s="8">
        <f t="shared" si="1"/>
        <v>0.41804377781874635</v>
      </c>
      <c r="K9" s="9">
        <v>38</v>
      </c>
      <c r="L9" s="9" t="s">
        <v>13</v>
      </c>
    </row>
    <row r="10" spans="1:12" ht="14.25" customHeight="1">
      <c r="A10" s="6">
        <v>5956</v>
      </c>
      <c r="B10" s="6">
        <v>282</v>
      </c>
      <c r="C10" s="6">
        <v>81</v>
      </c>
      <c r="D10" s="6">
        <v>12</v>
      </c>
      <c r="E10" s="6">
        <v>2020</v>
      </c>
      <c r="F10" s="7">
        <v>5.9051</v>
      </c>
      <c r="G10" s="7">
        <v>6.5783</v>
      </c>
      <c r="H10" s="8">
        <f t="shared" si="2"/>
        <v>0.6731999999999996</v>
      </c>
      <c r="I10" s="7">
        <f t="shared" si="0"/>
        <v>0.06601116437093421</v>
      </c>
      <c r="J10" s="8">
        <f t="shared" si="1"/>
        <v>0.7392111643709338</v>
      </c>
      <c r="K10" s="9">
        <v>40.3</v>
      </c>
      <c r="L10" s="9" t="s">
        <v>13</v>
      </c>
    </row>
    <row r="11" spans="1:12" ht="14.25" customHeight="1">
      <c r="A11" s="6">
        <v>5956</v>
      </c>
      <c r="B11" s="6">
        <v>282</v>
      </c>
      <c r="C11" s="6">
        <v>91</v>
      </c>
      <c r="D11" s="6">
        <v>12</v>
      </c>
      <c r="E11" s="6">
        <v>2020</v>
      </c>
      <c r="F11" s="7">
        <v>5.0045</v>
      </c>
      <c r="G11" s="7">
        <v>5.0045</v>
      </c>
      <c r="H11" s="8">
        <f t="shared" si="2"/>
        <v>0</v>
      </c>
      <c r="I11" s="7">
        <f t="shared" si="0"/>
        <v>0.07239934156812142</v>
      </c>
      <c r="J11" s="8">
        <f t="shared" si="1"/>
        <v>0.07239934156812142</v>
      </c>
      <c r="K11" s="9">
        <v>44.2</v>
      </c>
      <c r="L11" s="9" t="s">
        <v>13</v>
      </c>
    </row>
    <row r="12" spans="1:12" ht="14.25" customHeight="1">
      <c r="A12" s="6">
        <v>5956</v>
      </c>
      <c r="B12" s="6">
        <v>282</v>
      </c>
      <c r="C12" s="6">
        <v>101</v>
      </c>
      <c r="D12" s="6">
        <v>12</v>
      </c>
      <c r="E12" s="6">
        <v>2020</v>
      </c>
      <c r="F12" s="7">
        <v>4.3791</v>
      </c>
      <c r="G12" s="7">
        <v>4.3791</v>
      </c>
      <c r="H12" s="8">
        <f t="shared" si="2"/>
        <v>0</v>
      </c>
      <c r="I12" s="7">
        <f t="shared" si="0"/>
        <v>0.06470076904843429</v>
      </c>
      <c r="J12" s="8">
        <f t="shared" si="1"/>
        <v>0.06470076904843429</v>
      </c>
      <c r="K12" s="9">
        <v>39.5</v>
      </c>
      <c r="L12" s="9" t="s">
        <v>13</v>
      </c>
    </row>
    <row r="13" spans="1:12" ht="14.25" customHeight="1">
      <c r="A13" s="6">
        <v>5956</v>
      </c>
      <c r="B13" s="6">
        <v>282</v>
      </c>
      <c r="C13" s="6">
        <v>111</v>
      </c>
      <c r="D13" s="6">
        <v>12</v>
      </c>
      <c r="E13" s="6">
        <v>2020</v>
      </c>
      <c r="F13" s="7">
        <v>8.304</v>
      </c>
      <c r="G13" s="7">
        <v>8.8293</v>
      </c>
      <c r="H13" s="8">
        <f t="shared" si="2"/>
        <v>0.5252999999999997</v>
      </c>
      <c r="I13" s="7">
        <f t="shared" si="0"/>
        <v>0.06470076904843429</v>
      </c>
      <c r="J13" s="8">
        <f t="shared" si="1"/>
        <v>0.5900007690484339</v>
      </c>
      <c r="K13" s="9">
        <v>39.5</v>
      </c>
      <c r="L13" s="9" t="s">
        <v>13</v>
      </c>
    </row>
    <row r="14" spans="1:12" ht="14.25" customHeight="1">
      <c r="A14" s="6">
        <v>5956</v>
      </c>
      <c r="B14" s="6">
        <v>282</v>
      </c>
      <c r="C14" s="6">
        <v>121</v>
      </c>
      <c r="D14" s="6">
        <v>12</v>
      </c>
      <c r="E14" s="6">
        <v>2020</v>
      </c>
      <c r="F14" s="7">
        <v>7.4369</v>
      </c>
      <c r="G14" s="7">
        <v>7.4369</v>
      </c>
      <c r="H14" s="8">
        <f t="shared" si="2"/>
        <v>0</v>
      </c>
      <c r="I14" s="7">
        <f t="shared" si="0"/>
        <v>0.10728861702968218</v>
      </c>
      <c r="J14" s="8">
        <f t="shared" si="1"/>
        <v>0.10728861702968218</v>
      </c>
      <c r="K14" s="9">
        <v>65.5</v>
      </c>
      <c r="L14" s="9" t="s">
        <v>13</v>
      </c>
    </row>
    <row r="15" spans="1:12" ht="14.25" customHeight="1">
      <c r="A15" s="6">
        <v>5956</v>
      </c>
      <c r="B15" s="6">
        <v>282</v>
      </c>
      <c r="C15" s="6">
        <v>131</v>
      </c>
      <c r="D15" s="6">
        <v>12</v>
      </c>
      <c r="E15" s="6">
        <v>2020</v>
      </c>
      <c r="F15" s="7">
        <v>4.5632</v>
      </c>
      <c r="G15" s="7">
        <v>4.5632</v>
      </c>
      <c r="H15" s="8">
        <f t="shared" si="2"/>
        <v>0</v>
      </c>
      <c r="I15" s="7">
        <f t="shared" si="0"/>
        <v>0.05945918775843455</v>
      </c>
      <c r="J15" s="8">
        <f t="shared" si="1"/>
        <v>0.05945918775843455</v>
      </c>
      <c r="K15" s="9">
        <v>36.3</v>
      </c>
      <c r="L15" s="9" t="s">
        <v>13</v>
      </c>
    </row>
    <row r="16" spans="1:12" ht="14.25" customHeight="1">
      <c r="A16" s="6">
        <v>5956</v>
      </c>
      <c r="B16" s="6">
        <v>282</v>
      </c>
      <c r="C16" s="6">
        <v>141</v>
      </c>
      <c r="D16" s="6">
        <v>12</v>
      </c>
      <c r="E16" s="6">
        <v>2020</v>
      </c>
      <c r="F16" s="7">
        <v>14.8615</v>
      </c>
      <c r="G16" s="7">
        <v>16.1324</v>
      </c>
      <c r="H16" s="8">
        <f t="shared" si="2"/>
        <v>1.270900000000001</v>
      </c>
      <c r="I16" s="7">
        <f t="shared" si="0"/>
        <v>0.1374277094471807</v>
      </c>
      <c r="J16" s="8">
        <f t="shared" si="1"/>
        <v>1.4083277094471818</v>
      </c>
      <c r="K16" s="9">
        <v>83.9</v>
      </c>
      <c r="L16" s="9" t="s">
        <v>13</v>
      </c>
    </row>
    <row r="17" spans="1:12" ht="14.25" customHeight="1">
      <c r="A17" s="6">
        <v>5956</v>
      </c>
      <c r="B17" s="6">
        <v>282</v>
      </c>
      <c r="C17" s="6">
        <v>151</v>
      </c>
      <c r="D17" s="6">
        <v>12</v>
      </c>
      <c r="E17" s="6">
        <v>2020</v>
      </c>
      <c r="F17" s="25">
        <v>8.2391</v>
      </c>
      <c r="G17" s="25">
        <v>8.2493</v>
      </c>
      <c r="H17" s="8">
        <f t="shared" si="2"/>
        <v>0.01019999999999932</v>
      </c>
      <c r="I17" s="7">
        <f t="shared" si="0"/>
        <v>0.0986072480181201</v>
      </c>
      <c r="J17" s="8">
        <f t="shared" si="1"/>
        <v>0.10880724801811942</v>
      </c>
      <c r="K17" s="9">
        <v>60.2</v>
      </c>
      <c r="L17" s="9" t="s">
        <v>13</v>
      </c>
    </row>
    <row r="18" spans="1:12" ht="15">
      <c r="A18" s="6">
        <v>5956</v>
      </c>
      <c r="B18" s="6">
        <v>282</v>
      </c>
      <c r="C18" s="6">
        <v>161</v>
      </c>
      <c r="D18" s="6">
        <v>12</v>
      </c>
      <c r="E18" s="6">
        <v>2020</v>
      </c>
      <c r="F18" s="26">
        <v>10.3465</v>
      </c>
      <c r="G18" s="26">
        <v>10.6593</v>
      </c>
      <c r="H18" s="8">
        <f t="shared" si="2"/>
        <v>0.3127999999999993</v>
      </c>
      <c r="I18" s="7">
        <f t="shared" si="0"/>
        <v>0.06175237957280944</v>
      </c>
      <c r="J18" s="8">
        <f t="shared" si="1"/>
        <v>0.37455237957280874</v>
      </c>
      <c r="K18" s="11">
        <v>37.7</v>
      </c>
      <c r="L18" s="9" t="s">
        <v>13</v>
      </c>
    </row>
    <row r="19" spans="1:12" ht="14.25" customHeight="1">
      <c r="A19" s="6">
        <v>5956</v>
      </c>
      <c r="B19" s="6">
        <v>282</v>
      </c>
      <c r="C19" s="6">
        <v>171</v>
      </c>
      <c r="D19" s="6">
        <v>12</v>
      </c>
      <c r="E19" s="6">
        <v>2020</v>
      </c>
      <c r="F19" s="7">
        <v>4.6205</v>
      </c>
      <c r="G19" s="7">
        <v>4.623</v>
      </c>
      <c r="H19" s="8">
        <f t="shared" si="2"/>
        <v>0.002500000000000391</v>
      </c>
      <c r="I19" s="7">
        <f t="shared" si="0"/>
        <v>0.06584736495562174</v>
      </c>
      <c r="J19" s="8">
        <f t="shared" si="1"/>
        <v>0.06834736495562213</v>
      </c>
      <c r="K19" s="9">
        <v>40.2</v>
      </c>
      <c r="L19" s="9" t="s">
        <v>13</v>
      </c>
    </row>
    <row r="20" spans="1:12" ht="14.25" customHeight="1">
      <c r="A20" s="6">
        <v>5956</v>
      </c>
      <c r="B20" s="6">
        <v>282</v>
      </c>
      <c r="C20" s="6">
        <v>181</v>
      </c>
      <c r="D20" s="6">
        <v>12</v>
      </c>
      <c r="E20" s="6">
        <v>2020</v>
      </c>
      <c r="F20" s="7">
        <v>5.6601</v>
      </c>
      <c r="G20" s="7">
        <v>6.2753</v>
      </c>
      <c r="H20" s="8">
        <f t="shared" si="2"/>
        <v>0.6151999999999997</v>
      </c>
      <c r="I20" s="7">
        <f t="shared" si="0"/>
        <v>0.07207174273749643</v>
      </c>
      <c r="J20" s="8">
        <f t="shared" si="1"/>
        <v>0.6872717427374961</v>
      </c>
      <c r="K20" s="9">
        <v>44</v>
      </c>
      <c r="L20" s="9" t="s">
        <v>13</v>
      </c>
    </row>
    <row r="21" spans="1:12" ht="14.25" customHeight="1">
      <c r="A21" s="6">
        <v>5956</v>
      </c>
      <c r="B21" s="6">
        <v>282</v>
      </c>
      <c r="C21" s="6">
        <v>191</v>
      </c>
      <c r="D21" s="6">
        <v>12</v>
      </c>
      <c r="E21" s="6">
        <v>2020</v>
      </c>
      <c r="F21" s="7">
        <v>5.215</v>
      </c>
      <c r="G21" s="7">
        <v>5.6949</v>
      </c>
      <c r="H21" s="8">
        <f t="shared" si="2"/>
        <v>0.47989999999999977</v>
      </c>
      <c r="I21" s="7">
        <f t="shared" si="0"/>
        <v>0.06470076904843429</v>
      </c>
      <c r="J21" s="8">
        <f t="shared" si="1"/>
        <v>0.544600769048434</v>
      </c>
      <c r="K21" s="9">
        <v>39.5</v>
      </c>
      <c r="L21" s="9" t="s">
        <v>13</v>
      </c>
    </row>
    <row r="22" spans="1:12" ht="14.25" customHeight="1">
      <c r="A22" s="6">
        <v>5956</v>
      </c>
      <c r="B22" s="6">
        <v>282</v>
      </c>
      <c r="C22" s="6">
        <v>201</v>
      </c>
      <c r="D22" s="6">
        <v>12</v>
      </c>
      <c r="E22" s="6">
        <v>2020</v>
      </c>
      <c r="F22" s="7">
        <v>3.9575</v>
      </c>
      <c r="G22" s="7">
        <v>3.9738</v>
      </c>
      <c r="H22" s="8">
        <f t="shared" si="2"/>
        <v>0.016300000000000203</v>
      </c>
      <c r="I22" s="7">
        <f t="shared" si="0"/>
        <v>0.06470076904843429</v>
      </c>
      <c r="J22" s="8">
        <f t="shared" si="1"/>
        <v>0.08100076904843449</v>
      </c>
      <c r="K22" s="9">
        <v>39.5</v>
      </c>
      <c r="L22" s="9" t="s">
        <v>13</v>
      </c>
    </row>
    <row r="23" spans="1:12" ht="14.25" customHeight="1">
      <c r="A23" s="6">
        <v>5956</v>
      </c>
      <c r="B23" s="6">
        <v>282</v>
      </c>
      <c r="C23" s="6">
        <v>211</v>
      </c>
      <c r="D23" s="6">
        <v>12</v>
      </c>
      <c r="E23" s="6">
        <v>2020</v>
      </c>
      <c r="F23" s="7">
        <v>9.2837</v>
      </c>
      <c r="G23" s="7">
        <v>10.2349</v>
      </c>
      <c r="H23" s="8">
        <f t="shared" si="2"/>
        <v>0.9512</v>
      </c>
      <c r="I23" s="7">
        <f t="shared" si="0"/>
        <v>0.10712481761436969</v>
      </c>
      <c r="J23" s="8">
        <f t="shared" si="1"/>
        <v>1.0583248176143698</v>
      </c>
      <c r="K23" s="9">
        <v>65.4</v>
      </c>
      <c r="L23" s="9" t="s">
        <v>13</v>
      </c>
    </row>
    <row r="24" spans="1:12" ht="14.25" customHeight="1">
      <c r="A24" s="6">
        <v>5956</v>
      </c>
      <c r="B24" s="6">
        <v>282</v>
      </c>
      <c r="C24" s="6">
        <v>221</v>
      </c>
      <c r="D24" s="6">
        <v>12</v>
      </c>
      <c r="E24" s="6">
        <v>2020</v>
      </c>
      <c r="F24" s="7">
        <v>9.3646</v>
      </c>
      <c r="G24" s="7">
        <v>9.9477</v>
      </c>
      <c r="H24" s="8">
        <f t="shared" si="2"/>
        <v>0.5831</v>
      </c>
      <c r="I24" s="7">
        <f t="shared" si="0"/>
        <v>0.05945918775843455</v>
      </c>
      <c r="J24" s="8">
        <f t="shared" si="1"/>
        <v>0.6425591877584345</v>
      </c>
      <c r="K24" s="9">
        <v>36.3</v>
      </c>
      <c r="L24" s="9" t="s">
        <v>13</v>
      </c>
    </row>
    <row r="25" spans="1:12" ht="15">
      <c r="A25" s="6">
        <v>5956</v>
      </c>
      <c r="B25" s="6">
        <v>282</v>
      </c>
      <c r="C25" s="6">
        <v>231</v>
      </c>
      <c r="D25" s="6">
        <v>12</v>
      </c>
      <c r="E25" s="6">
        <v>2020</v>
      </c>
      <c r="F25" s="10">
        <v>9.7692</v>
      </c>
      <c r="G25" s="10">
        <v>10.5618</v>
      </c>
      <c r="H25" s="8">
        <f t="shared" si="2"/>
        <v>0.7926000000000002</v>
      </c>
      <c r="I25" s="7">
        <f t="shared" si="0"/>
        <v>0.1375915088624932</v>
      </c>
      <c r="J25" s="8">
        <f t="shared" si="1"/>
        <v>0.9301915088624934</v>
      </c>
      <c r="K25" s="11">
        <v>84</v>
      </c>
      <c r="L25" s="9" t="s">
        <v>13</v>
      </c>
    </row>
    <row r="26" spans="1:12" ht="14.25" customHeight="1">
      <c r="A26" s="6">
        <v>5956</v>
      </c>
      <c r="B26" s="6">
        <v>282</v>
      </c>
      <c r="C26" s="6">
        <v>241</v>
      </c>
      <c r="D26" s="6">
        <v>12</v>
      </c>
      <c r="E26" s="6">
        <v>2020</v>
      </c>
      <c r="F26" s="7">
        <v>12.9662</v>
      </c>
      <c r="G26" s="7">
        <v>14.0058</v>
      </c>
      <c r="H26" s="8">
        <f t="shared" si="2"/>
        <v>1.0396</v>
      </c>
      <c r="I26" s="7">
        <f t="shared" si="0"/>
        <v>0.09827964918749511</v>
      </c>
      <c r="J26" s="8">
        <f t="shared" si="1"/>
        <v>1.1378796491874952</v>
      </c>
      <c r="K26" s="9">
        <v>60</v>
      </c>
      <c r="L26" s="9" t="s">
        <v>13</v>
      </c>
    </row>
    <row r="27" spans="1:12" ht="14.25" customHeight="1">
      <c r="A27" s="6">
        <v>5956</v>
      </c>
      <c r="B27" s="6">
        <v>282</v>
      </c>
      <c r="C27" s="6">
        <v>251</v>
      </c>
      <c r="D27" s="6">
        <v>12</v>
      </c>
      <c r="E27" s="6">
        <v>2020</v>
      </c>
      <c r="F27" s="7">
        <v>5.9983</v>
      </c>
      <c r="G27" s="7">
        <v>6.6322</v>
      </c>
      <c r="H27" s="8">
        <f t="shared" si="2"/>
        <v>0.6338999999999997</v>
      </c>
      <c r="I27" s="7">
        <f t="shared" si="0"/>
        <v>0.06175237957280944</v>
      </c>
      <c r="J27" s="8">
        <f t="shared" si="1"/>
        <v>0.6956523795728091</v>
      </c>
      <c r="K27" s="9">
        <v>37.7</v>
      </c>
      <c r="L27" s="9" t="s">
        <v>13</v>
      </c>
    </row>
    <row r="28" spans="1:12" ht="14.25" customHeight="1">
      <c r="A28" s="6">
        <v>5956</v>
      </c>
      <c r="B28" s="6">
        <v>282</v>
      </c>
      <c r="C28" s="6">
        <v>261</v>
      </c>
      <c r="D28" s="6">
        <v>12</v>
      </c>
      <c r="E28" s="6">
        <v>2020</v>
      </c>
      <c r="F28" s="7">
        <v>5.7384</v>
      </c>
      <c r="G28" s="7">
        <v>6.1198</v>
      </c>
      <c r="H28" s="8">
        <f t="shared" si="2"/>
        <v>0.3813999999999993</v>
      </c>
      <c r="I28" s="7">
        <f t="shared" si="0"/>
        <v>0.06584736495562174</v>
      </c>
      <c r="J28" s="8">
        <f t="shared" si="1"/>
        <v>0.447247364955621</v>
      </c>
      <c r="K28" s="9">
        <v>40.2</v>
      </c>
      <c r="L28" s="9" t="s">
        <v>13</v>
      </c>
    </row>
    <row r="29" spans="1:12" ht="14.25" customHeight="1">
      <c r="A29" s="6">
        <v>5956</v>
      </c>
      <c r="B29" s="6">
        <v>282</v>
      </c>
      <c r="C29" s="6">
        <v>271</v>
      </c>
      <c r="D29" s="6">
        <v>12</v>
      </c>
      <c r="E29" s="6">
        <v>2020</v>
      </c>
      <c r="F29" s="7">
        <v>3.6174</v>
      </c>
      <c r="G29" s="7">
        <v>3.7807</v>
      </c>
      <c r="H29" s="8">
        <f t="shared" si="2"/>
        <v>0.1633</v>
      </c>
      <c r="I29" s="7">
        <f t="shared" si="0"/>
        <v>0.07207174273749643</v>
      </c>
      <c r="J29" s="8">
        <f t="shared" si="1"/>
        <v>0.23537174273749645</v>
      </c>
      <c r="K29" s="9">
        <v>44</v>
      </c>
      <c r="L29" s="9" t="s">
        <v>13</v>
      </c>
    </row>
    <row r="30" spans="1:12" ht="14.25" customHeight="1">
      <c r="A30" s="6">
        <v>5956</v>
      </c>
      <c r="B30" s="6">
        <v>282</v>
      </c>
      <c r="C30" s="6">
        <v>281</v>
      </c>
      <c r="D30" s="6">
        <v>12</v>
      </c>
      <c r="E30" s="6">
        <v>2020</v>
      </c>
      <c r="F30" s="7">
        <v>6.1534</v>
      </c>
      <c r="G30" s="7">
        <v>6.5132</v>
      </c>
      <c r="H30" s="8">
        <f t="shared" si="2"/>
        <v>0.3597999999999999</v>
      </c>
      <c r="I30" s="7">
        <f t="shared" si="0"/>
        <v>0.06486456846374677</v>
      </c>
      <c r="J30" s="8">
        <f t="shared" si="1"/>
        <v>0.42466456846374667</v>
      </c>
      <c r="K30" s="9">
        <v>39.6</v>
      </c>
      <c r="L30" s="9" t="s">
        <v>13</v>
      </c>
    </row>
    <row r="31" spans="1:12" ht="14.25" customHeight="1">
      <c r="A31" s="6">
        <v>5956</v>
      </c>
      <c r="B31" s="6">
        <v>282</v>
      </c>
      <c r="C31" s="6">
        <v>291</v>
      </c>
      <c r="D31" s="6">
        <v>12</v>
      </c>
      <c r="E31" s="6">
        <v>2020</v>
      </c>
      <c r="F31" s="7">
        <v>8.4666</v>
      </c>
      <c r="G31" s="7">
        <v>8.9703</v>
      </c>
      <c r="H31" s="8">
        <f t="shared" si="2"/>
        <v>0.5037000000000003</v>
      </c>
      <c r="I31" s="7">
        <f t="shared" si="0"/>
        <v>0.06470076904843429</v>
      </c>
      <c r="J31" s="8">
        <f t="shared" si="1"/>
        <v>0.5684007690484345</v>
      </c>
      <c r="K31" s="9">
        <v>39.5</v>
      </c>
      <c r="L31" s="9" t="s">
        <v>13</v>
      </c>
    </row>
    <row r="32" spans="1:12" ht="14.25" customHeight="1">
      <c r="A32" s="6">
        <v>5956</v>
      </c>
      <c r="B32" s="6">
        <v>282</v>
      </c>
      <c r="C32" s="6">
        <v>301</v>
      </c>
      <c r="D32" s="6">
        <v>12</v>
      </c>
      <c r="E32" s="6">
        <v>2020</v>
      </c>
      <c r="F32" s="7">
        <v>6.9246</v>
      </c>
      <c r="G32" s="7">
        <v>6.9246</v>
      </c>
      <c r="H32" s="8">
        <f t="shared" si="2"/>
        <v>0</v>
      </c>
      <c r="I32" s="7">
        <f t="shared" si="0"/>
        <v>0.10679721878374471</v>
      </c>
      <c r="J32" s="8">
        <f t="shared" si="1"/>
        <v>0.10679721878374471</v>
      </c>
      <c r="K32" s="9">
        <v>65.2</v>
      </c>
      <c r="L32" s="9" t="s">
        <v>13</v>
      </c>
    </row>
    <row r="33" spans="1:12" ht="14.25" customHeight="1">
      <c r="A33" s="6">
        <v>5956</v>
      </c>
      <c r="B33" s="6">
        <v>282</v>
      </c>
      <c r="C33" s="6">
        <v>311</v>
      </c>
      <c r="D33" s="6">
        <v>12</v>
      </c>
      <c r="E33" s="6">
        <v>2020</v>
      </c>
      <c r="F33" s="7">
        <v>7.2839</v>
      </c>
      <c r="G33" s="7">
        <v>7.9677</v>
      </c>
      <c r="H33" s="8">
        <f t="shared" si="2"/>
        <v>0.6837999999999997</v>
      </c>
      <c r="I33" s="7">
        <f t="shared" si="0"/>
        <v>0.05929538834312206</v>
      </c>
      <c r="J33" s="8">
        <f t="shared" si="1"/>
        <v>0.7430953883431218</v>
      </c>
      <c r="K33" s="9">
        <v>36.2</v>
      </c>
      <c r="L33" s="9" t="s">
        <v>13</v>
      </c>
    </row>
    <row r="34" spans="1:12" ht="14.25" customHeight="1">
      <c r="A34" s="6">
        <v>5956</v>
      </c>
      <c r="B34" s="6">
        <v>282</v>
      </c>
      <c r="C34" s="6">
        <v>321</v>
      </c>
      <c r="D34" s="6">
        <v>12</v>
      </c>
      <c r="E34" s="6">
        <v>2020</v>
      </c>
      <c r="F34" s="7">
        <v>18.1483</v>
      </c>
      <c r="G34" s="7">
        <v>18.1483</v>
      </c>
      <c r="H34" s="8">
        <f t="shared" si="2"/>
        <v>0</v>
      </c>
      <c r="I34" s="7">
        <f t="shared" si="0"/>
        <v>0.1372639100318682</v>
      </c>
      <c r="J34" s="8">
        <f t="shared" si="1"/>
        <v>0.1372639100318682</v>
      </c>
      <c r="K34" s="9">
        <v>83.8</v>
      </c>
      <c r="L34" s="9" t="s">
        <v>13</v>
      </c>
    </row>
    <row r="35" spans="1:12" ht="14.25" customHeight="1">
      <c r="A35" s="6">
        <v>5956</v>
      </c>
      <c r="B35" s="6">
        <v>282</v>
      </c>
      <c r="C35" s="6">
        <v>331</v>
      </c>
      <c r="D35" s="6">
        <v>12</v>
      </c>
      <c r="E35" s="6">
        <v>2020</v>
      </c>
      <c r="F35" s="7">
        <v>12.3096</v>
      </c>
      <c r="G35" s="7">
        <v>12.7401</v>
      </c>
      <c r="H35" s="8">
        <f t="shared" si="2"/>
        <v>0.4305000000000003</v>
      </c>
      <c r="I35" s="7">
        <f aca="true" t="shared" si="3" ref="I35:I66">$J$81*(K35/$J$84)</f>
        <v>0.09844344860280763</v>
      </c>
      <c r="J35" s="8">
        <f aca="true" t="shared" si="4" ref="J35:J66">H35+I35</f>
        <v>0.528943448602808</v>
      </c>
      <c r="K35" s="9">
        <v>60.1</v>
      </c>
      <c r="L35" s="9" t="s">
        <v>13</v>
      </c>
    </row>
    <row r="36" spans="1:12" ht="14.25" customHeight="1">
      <c r="A36" s="6">
        <v>5956</v>
      </c>
      <c r="B36" s="6">
        <v>282</v>
      </c>
      <c r="C36" s="6">
        <v>341</v>
      </c>
      <c r="D36" s="6">
        <v>12</v>
      </c>
      <c r="E36" s="6">
        <v>2020</v>
      </c>
      <c r="F36" s="7">
        <v>8.1169</v>
      </c>
      <c r="G36" s="7">
        <v>8.1328</v>
      </c>
      <c r="H36" s="8">
        <f t="shared" si="2"/>
        <v>0.015900000000000247</v>
      </c>
      <c r="I36" s="7">
        <f t="shared" si="3"/>
        <v>0.06175237957280944</v>
      </c>
      <c r="J36" s="8">
        <f t="shared" si="4"/>
        <v>0.07765237957280968</v>
      </c>
      <c r="K36" s="9">
        <v>37.7</v>
      </c>
      <c r="L36" s="9" t="s">
        <v>13</v>
      </c>
    </row>
    <row r="37" spans="1:12" ht="14.25" customHeight="1">
      <c r="A37" s="6">
        <v>5956</v>
      </c>
      <c r="B37" s="6">
        <v>282</v>
      </c>
      <c r="C37" s="6">
        <v>351</v>
      </c>
      <c r="D37" s="6">
        <v>12</v>
      </c>
      <c r="E37" s="6">
        <v>2020</v>
      </c>
      <c r="F37" s="7">
        <v>6.4949</v>
      </c>
      <c r="G37" s="7">
        <v>6.8627</v>
      </c>
      <c r="H37" s="8">
        <f t="shared" si="2"/>
        <v>0.3677999999999999</v>
      </c>
      <c r="I37" s="7">
        <f t="shared" si="3"/>
        <v>0.06584736495562174</v>
      </c>
      <c r="J37" s="8">
        <f t="shared" si="4"/>
        <v>0.4336473649556216</v>
      </c>
      <c r="K37" s="9">
        <v>40.2</v>
      </c>
      <c r="L37" s="9" t="s">
        <v>13</v>
      </c>
    </row>
    <row r="38" spans="1:12" ht="14.25" customHeight="1">
      <c r="A38" s="6">
        <v>5956</v>
      </c>
      <c r="B38" s="6">
        <v>282</v>
      </c>
      <c r="C38" s="6">
        <v>361</v>
      </c>
      <c r="D38" s="6">
        <v>12</v>
      </c>
      <c r="E38" s="6">
        <v>2020</v>
      </c>
      <c r="F38" s="7">
        <v>5.3109</v>
      </c>
      <c r="G38" s="7">
        <v>5.3109</v>
      </c>
      <c r="H38" s="8">
        <f t="shared" si="2"/>
        <v>0</v>
      </c>
      <c r="I38" s="7">
        <f t="shared" si="3"/>
        <v>0.07207174273749643</v>
      </c>
      <c r="J38" s="8">
        <f t="shared" si="4"/>
        <v>0.07207174273749643</v>
      </c>
      <c r="K38" s="9">
        <v>44</v>
      </c>
      <c r="L38" s="9" t="s">
        <v>13</v>
      </c>
    </row>
    <row r="39" spans="1:12" ht="14.25" customHeight="1">
      <c r="A39" s="6">
        <v>5956</v>
      </c>
      <c r="B39" s="6">
        <v>282</v>
      </c>
      <c r="C39" s="6">
        <v>371</v>
      </c>
      <c r="D39" s="6">
        <v>12</v>
      </c>
      <c r="E39" s="6">
        <v>2020</v>
      </c>
      <c r="F39" s="25">
        <v>5.6958</v>
      </c>
      <c r="G39" s="25">
        <v>5.9653</v>
      </c>
      <c r="H39" s="8">
        <f t="shared" si="2"/>
        <v>0.26949999999999985</v>
      </c>
      <c r="I39" s="7">
        <f t="shared" si="3"/>
        <v>0.06502836787905929</v>
      </c>
      <c r="J39" s="8">
        <f t="shared" si="4"/>
        <v>0.33452836787905915</v>
      </c>
      <c r="K39" s="9">
        <v>39.7</v>
      </c>
      <c r="L39" s="9" t="s">
        <v>13</v>
      </c>
    </row>
    <row r="40" spans="1:12" ht="14.25" customHeight="1">
      <c r="A40" s="6">
        <v>5956</v>
      </c>
      <c r="B40" s="6">
        <v>282</v>
      </c>
      <c r="C40" s="6">
        <v>381</v>
      </c>
      <c r="D40" s="6">
        <v>12</v>
      </c>
      <c r="E40" s="6">
        <v>2020</v>
      </c>
      <c r="F40" s="7">
        <v>6.5399</v>
      </c>
      <c r="G40" s="7">
        <v>7.1074</v>
      </c>
      <c r="H40" s="8">
        <f t="shared" si="2"/>
        <v>0.5674999999999999</v>
      </c>
      <c r="I40" s="7">
        <f t="shared" si="3"/>
        <v>0.06502836787905929</v>
      </c>
      <c r="J40" s="8">
        <f t="shared" si="4"/>
        <v>0.6325283678790592</v>
      </c>
      <c r="K40" s="9">
        <v>39.7</v>
      </c>
      <c r="L40" s="9" t="s">
        <v>13</v>
      </c>
    </row>
    <row r="41" spans="1:12" ht="14.25" customHeight="1">
      <c r="A41" s="6">
        <v>5956</v>
      </c>
      <c r="B41" s="6">
        <v>282</v>
      </c>
      <c r="C41" s="6">
        <v>391</v>
      </c>
      <c r="D41" s="6">
        <v>12</v>
      </c>
      <c r="E41" s="6">
        <v>2020</v>
      </c>
      <c r="F41" s="7">
        <v>8.6453</v>
      </c>
      <c r="G41" s="7">
        <v>9.6397</v>
      </c>
      <c r="H41" s="8">
        <f t="shared" si="2"/>
        <v>0.9943999999999988</v>
      </c>
      <c r="I41" s="7">
        <f t="shared" si="3"/>
        <v>0.10696101819905719</v>
      </c>
      <c r="J41" s="8">
        <f t="shared" si="4"/>
        <v>1.101361018199056</v>
      </c>
      <c r="K41" s="9">
        <v>65.3</v>
      </c>
      <c r="L41" s="9" t="s">
        <v>13</v>
      </c>
    </row>
    <row r="42" spans="1:12" ht="14.25" customHeight="1">
      <c r="A42" s="6">
        <v>5956</v>
      </c>
      <c r="B42" s="6">
        <v>282</v>
      </c>
      <c r="C42" s="6">
        <v>401</v>
      </c>
      <c r="D42" s="6">
        <v>12</v>
      </c>
      <c r="E42" s="6">
        <v>2020</v>
      </c>
      <c r="F42" s="7">
        <v>5.8018</v>
      </c>
      <c r="G42" s="7">
        <v>6.3139</v>
      </c>
      <c r="H42" s="8">
        <f t="shared" si="2"/>
        <v>0.5121000000000002</v>
      </c>
      <c r="I42" s="7">
        <f t="shared" si="3"/>
        <v>0.05945918775843455</v>
      </c>
      <c r="J42" s="8">
        <f t="shared" si="4"/>
        <v>0.5715591877584347</v>
      </c>
      <c r="K42" s="9">
        <v>36.3</v>
      </c>
      <c r="L42" s="9" t="s">
        <v>13</v>
      </c>
    </row>
    <row r="43" spans="1:12" ht="14.25" customHeight="1">
      <c r="A43" s="6">
        <v>5956</v>
      </c>
      <c r="B43" s="6">
        <v>282</v>
      </c>
      <c r="C43" s="6">
        <v>411</v>
      </c>
      <c r="D43" s="6">
        <v>12</v>
      </c>
      <c r="E43" s="6">
        <v>2020</v>
      </c>
      <c r="F43" s="7">
        <v>5.1192</v>
      </c>
      <c r="G43" s="7">
        <v>6.4544</v>
      </c>
      <c r="H43" s="8">
        <f t="shared" si="2"/>
        <v>1.3351999999999995</v>
      </c>
      <c r="I43" s="7">
        <f t="shared" si="3"/>
        <v>0.1372639100318682</v>
      </c>
      <c r="J43" s="8">
        <f t="shared" si="4"/>
        <v>1.4724639100318677</v>
      </c>
      <c r="K43" s="9">
        <v>83.8</v>
      </c>
      <c r="L43" s="9" t="s">
        <v>13</v>
      </c>
    </row>
    <row r="44" spans="1:12" ht="14.25" customHeight="1">
      <c r="A44" s="6">
        <v>5956</v>
      </c>
      <c r="B44" s="6">
        <v>282</v>
      </c>
      <c r="C44" s="6">
        <v>421</v>
      </c>
      <c r="D44" s="6">
        <v>12</v>
      </c>
      <c r="E44" s="6">
        <v>2020</v>
      </c>
      <c r="F44" s="7">
        <v>7.6704</v>
      </c>
      <c r="G44" s="7">
        <v>8.5063</v>
      </c>
      <c r="H44" s="8">
        <f t="shared" si="2"/>
        <v>0.8358999999999996</v>
      </c>
      <c r="I44" s="7">
        <f t="shared" si="3"/>
        <v>0.09811584977218264</v>
      </c>
      <c r="J44" s="8">
        <f t="shared" si="4"/>
        <v>0.9340158497721823</v>
      </c>
      <c r="K44" s="9">
        <v>59.9</v>
      </c>
      <c r="L44" s="9" t="s">
        <v>13</v>
      </c>
    </row>
    <row r="45" spans="1:12" ht="14.25" customHeight="1">
      <c r="A45" s="6">
        <v>5956</v>
      </c>
      <c r="B45" s="6">
        <v>282</v>
      </c>
      <c r="C45" s="6">
        <v>431</v>
      </c>
      <c r="D45" s="6">
        <v>12</v>
      </c>
      <c r="E45" s="6">
        <v>2020</v>
      </c>
      <c r="F45" s="7">
        <v>5.2577</v>
      </c>
      <c r="G45" s="7">
        <v>5.6828</v>
      </c>
      <c r="H45" s="8">
        <f t="shared" si="2"/>
        <v>0.4251000000000005</v>
      </c>
      <c r="I45" s="7">
        <f t="shared" si="3"/>
        <v>0.06175237957280944</v>
      </c>
      <c r="J45" s="8">
        <f t="shared" si="4"/>
        <v>0.4868523795728099</v>
      </c>
      <c r="K45" s="9">
        <v>37.7</v>
      </c>
      <c r="L45" s="9" t="s">
        <v>13</v>
      </c>
    </row>
    <row r="46" spans="1:12" ht="14.25" customHeight="1">
      <c r="A46" s="6">
        <v>5956</v>
      </c>
      <c r="B46" s="6">
        <v>282</v>
      </c>
      <c r="C46" s="6">
        <v>441</v>
      </c>
      <c r="D46" s="6">
        <v>12</v>
      </c>
      <c r="E46" s="6">
        <v>2020</v>
      </c>
      <c r="F46" s="7">
        <v>6.6899</v>
      </c>
      <c r="G46" s="7">
        <v>7.1483</v>
      </c>
      <c r="H46" s="8">
        <f t="shared" si="2"/>
        <v>0.45840000000000014</v>
      </c>
      <c r="I46" s="7">
        <f t="shared" si="3"/>
        <v>0.06519216729437176</v>
      </c>
      <c r="J46" s="8">
        <f t="shared" si="4"/>
        <v>0.5235921672943719</v>
      </c>
      <c r="K46" s="9">
        <v>39.8</v>
      </c>
      <c r="L46" s="9" t="s">
        <v>13</v>
      </c>
    </row>
    <row r="47" spans="1:12" ht="14.25" customHeight="1">
      <c r="A47" s="6">
        <v>5956</v>
      </c>
      <c r="B47" s="6">
        <v>282</v>
      </c>
      <c r="C47" s="6">
        <v>451</v>
      </c>
      <c r="D47" s="6">
        <v>12</v>
      </c>
      <c r="E47" s="6">
        <v>2020</v>
      </c>
      <c r="F47" s="7">
        <v>5.0782</v>
      </c>
      <c r="G47" s="7">
        <v>5.7618</v>
      </c>
      <c r="H47" s="8">
        <f t="shared" si="2"/>
        <v>0.6836000000000002</v>
      </c>
      <c r="I47" s="7">
        <f t="shared" si="3"/>
        <v>0.07190794332218392</v>
      </c>
      <c r="J47" s="8">
        <f t="shared" si="4"/>
        <v>0.7555079433221841</v>
      </c>
      <c r="K47" s="9">
        <v>43.9</v>
      </c>
      <c r="L47" s="9" t="s">
        <v>13</v>
      </c>
    </row>
    <row r="48" spans="1:12" ht="14.25" customHeight="1">
      <c r="A48" s="6">
        <v>5956</v>
      </c>
      <c r="B48" s="6">
        <v>282</v>
      </c>
      <c r="C48" s="6">
        <v>461</v>
      </c>
      <c r="D48" s="6">
        <v>12</v>
      </c>
      <c r="E48" s="6">
        <v>2020</v>
      </c>
      <c r="F48" s="7">
        <v>4.0782</v>
      </c>
      <c r="G48" s="7">
        <v>4.0782</v>
      </c>
      <c r="H48" s="8">
        <f t="shared" si="2"/>
        <v>0</v>
      </c>
      <c r="I48" s="7">
        <f t="shared" si="3"/>
        <v>0.06519216729437176</v>
      </c>
      <c r="J48" s="8">
        <f t="shared" si="4"/>
        <v>0.06519216729437176</v>
      </c>
      <c r="K48" s="9">
        <v>39.8</v>
      </c>
      <c r="L48" s="9" t="s">
        <v>13</v>
      </c>
    </row>
    <row r="49" spans="1:12" ht="14.25" customHeight="1">
      <c r="A49" s="6">
        <v>5956</v>
      </c>
      <c r="B49" s="6">
        <v>282</v>
      </c>
      <c r="C49" s="6">
        <v>471</v>
      </c>
      <c r="D49" s="6">
        <v>12</v>
      </c>
      <c r="E49" s="6">
        <v>2020</v>
      </c>
      <c r="F49" s="7">
        <v>3.8328</v>
      </c>
      <c r="G49" s="7">
        <v>3.8358</v>
      </c>
      <c r="H49" s="8">
        <f t="shared" si="2"/>
        <v>0.0029999999999996696</v>
      </c>
      <c r="I49" s="7">
        <f t="shared" si="3"/>
        <v>0.06486456846374677</v>
      </c>
      <c r="J49" s="8">
        <f t="shared" si="4"/>
        <v>0.06786456846374644</v>
      </c>
      <c r="K49" s="9">
        <v>39.6</v>
      </c>
      <c r="L49" s="9" t="s">
        <v>13</v>
      </c>
    </row>
    <row r="50" spans="1:12" ht="14.25" customHeight="1">
      <c r="A50" s="6">
        <v>5956</v>
      </c>
      <c r="B50" s="6">
        <v>282</v>
      </c>
      <c r="C50" s="6">
        <v>481</v>
      </c>
      <c r="D50" s="6">
        <v>12</v>
      </c>
      <c r="E50" s="6">
        <v>2020</v>
      </c>
      <c r="F50" s="7">
        <v>6.1314</v>
      </c>
      <c r="G50" s="7">
        <v>6.4838</v>
      </c>
      <c r="H50" s="8">
        <f t="shared" si="2"/>
        <v>0.3523999999999994</v>
      </c>
      <c r="I50" s="7">
        <f t="shared" si="3"/>
        <v>0.10712481761436969</v>
      </c>
      <c r="J50" s="8">
        <f t="shared" si="4"/>
        <v>0.4595248176143691</v>
      </c>
      <c r="K50" s="9">
        <v>65.4</v>
      </c>
      <c r="L50" s="9" t="s">
        <v>13</v>
      </c>
    </row>
    <row r="51" spans="1:12" ht="14.25" customHeight="1">
      <c r="A51" s="6">
        <v>5956</v>
      </c>
      <c r="B51" s="6">
        <v>282</v>
      </c>
      <c r="C51" s="6">
        <v>491</v>
      </c>
      <c r="D51" s="6">
        <v>12</v>
      </c>
      <c r="E51" s="6">
        <v>2020</v>
      </c>
      <c r="F51" s="7">
        <v>4.2197</v>
      </c>
      <c r="G51" s="7">
        <v>4.6791</v>
      </c>
      <c r="H51" s="8">
        <f t="shared" si="2"/>
        <v>0.4594000000000005</v>
      </c>
      <c r="I51" s="7">
        <f t="shared" si="3"/>
        <v>0.05929538834312206</v>
      </c>
      <c r="J51" s="8">
        <f t="shared" si="4"/>
        <v>0.5186953883431226</v>
      </c>
      <c r="K51" s="9">
        <v>36.2</v>
      </c>
      <c r="L51" s="9" t="s">
        <v>13</v>
      </c>
    </row>
    <row r="52" spans="1:12" ht="14.25" customHeight="1">
      <c r="A52" s="6">
        <v>5956</v>
      </c>
      <c r="B52" s="6">
        <v>282</v>
      </c>
      <c r="C52" s="6">
        <v>501</v>
      </c>
      <c r="D52" s="6">
        <v>12</v>
      </c>
      <c r="E52" s="6">
        <v>2020</v>
      </c>
      <c r="F52" s="7">
        <v>16.1969</v>
      </c>
      <c r="G52" s="7">
        <v>17.0401</v>
      </c>
      <c r="H52" s="8">
        <f t="shared" si="2"/>
        <v>0.8431999999999995</v>
      </c>
      <c r="I52" s="7">
        <f t="shared" si="3"/>
        <v>0.1375915088624932</v>
      </c>
      <c r="J52" s="8">
        <f t="shared" si="4"/>
        <v>0.9807915088624927</v>
      </c>
      <c r="K52" s="9">
        <v>84</v>
      </c>
      <c r="L52" s="9" t="s">
        <v>13</v>
      </c>
    </row>
    <row r="53" spans="1:12" ht="14.25" customHeight="1">
      <c r="A53" s="6">
        <v>5956</v>
      </c>
      <c r="B53" s="6">
        <v>282</v>
      </c>
      <c r="C53" s="6">
        <v>511</v>
      </c>
      <c r="D53" s="6">
        <v>12</v>
      </c>
      <c r="E53" s="6">
        <v>2020</v>
      </c>
      <c r="F53" s="7">
        <v>11.776</v>
      </c>
      <c r="G53" s="7">
        <v>12.5414</v>
      </c>
      <c r="H53" s="8">
        <f t="shared" si="2"/>
        <v>0.7653999999999996</v>
      </c>
      <c r="I53" s="7">
        <f t="shared" si="3"/>
        <v>0.09877104743343258</v>
      </c>
      <c r="J53" s="8">
        <f t="shared" si="4"/>
        <v>0.8641710474334322</v>
      </c>
      <c r="K53" s="9">
        <v>60.3</v>
      </c>
      <c r="L53" s="9" t="s">
        <v>13</v>
      </c>
    </row>
    <row r="54" spans="1:12" ht="14.25" customHeight="1">
      <c r="A54" s="6">
        <v>5956</v>
      </c>
      <c r="B54" s="6">
        <v>282</v>
      </c>
      <c r="C54" s="6">
        <v>521</v>
      </c>
      <c r="D54" s="6">
        <v>12</v>
      </c>
      <c r="E54" s="6">
        <v>2020</v>
      </c>
      <c r="F54" s="7">
        <v>5.5738</v>
      </c>
      <c r="G54" s="7">
        <v>5.7675</v>
      </c>
      <c r="H54" s="8">
        <f t="shared" si="2"/>
        <v>0.19369999999999976</v>
      </c>
      <c r="I54" s="7">
        <f t="shared" si="3"/>
        <v>0.06175237957280944</v>
      </c>
      <c r="J54" s="8">
        <f t="shared" si="4"/>
        <v>0.2554523795728092</v>
      </c>
      <c r="K54" s="9">
        <v>37.7</v>
      </c>
      <c r="L54" s="9" t="s">
        <v>13</v>
      </c>
    </row>
    <row r="55" spans="1:12" ht="14.25" customHeight="1">
      <c r="A55" s="6">
        <v>5956</v>
      </c>
      <c r="B55" s="6">
        <v>282</v>
      </c>
      <c r="C55" s="6">
        <v>531</v>
      </c>
      <c r="D55" s="6">
        <v>12</v>
      </c>
      <c r="E55" s="6">
        <v>2020</v>
      </c>
      <c r="F55" s="7">
        <v>9.9589</v>
      </c>
      <c r="G55" s="7">
        <v>10.6073</v>
      </c>
      <c r="H55" s="8">
        <f t="shared" si="2"/>
        <v>0.6484000000000005</v>
      </c>
      <c r="I55" s="7">
        <f t="shared" si="3"/>
        <v>0.06584736495562174</v>
      </c>
      <c r="J55" s="8">
        <f t="shared" si="4"/>
        <v>0.7142473649556222</v>
      </c>
      <c r="K55" s="9">
        <v>40.2</v>
      </c>
      <c r="L55" s="9" t="s">
        <v>13</v>
      </c>
    </row>
    <row r="56" spans="1:12" ht="14.25" customHeight="1">
      <c r="A56" s="6">
        <v>5956</v>
      </c>
      <c r="B56" s="6">
        <v>282</v>
      </c>
      <c r="C56" s="6">
        <v>541</v>
      </c>
      <c r="D56" s="6">
        <v>12</v>
      </c>
      <c r="E56" s="6">
        <v>2020</v>
      </c>
      <c r="F56" s="7">
        <v>6.7778</v>
      </c>
      <c r="G56" s="7">
        <v>6.7778</v>
      </c>
      <c r="H56" s="8">
        <f t="shared" si="2"/>
        <v>0</v>
      </c>
      <c r="I56" s="7">
        <f t="shared" si="3"/>
        <v>0.07158034449155895</v>
      </c>
      <c r="J56" s="8">
        <f t="shared" si="4"/>
        <v>0.07158034449155895</v>
      </c>
      <c r="K56" s="9">
        <v>43.7</v>
      </c>
      <c r="L56" s="9" t="s">
        <v>13</v>
      </c>
    </row>
    <row r="57" spans="1:12" ht="14.25" customHeight="1">
      <c r="A57" s="6">
        <v>5956</v>
      </c>
      <c r="B57" s="6">
        <v>282</v>
      </c>
      <c r="C57" s="6">
        <v>551</v>
      </c>
      <c r="D57" s="6">
        <v>12</v>
      </c>
      <c r="E57" s="6">
        <v>2020</v>
      </c>
      <c r="F57" s="7">
        <v>7.2593</v>
      </c>
      <c r="G57" s="7">
        <v>7.807</v>
      </c>
      <c r="H57" s="8">
        <f t="shared" si="2"/>
        <v>0.5477000000000007</v>
      </c>
      <c r="I57" s="7">
        <f t="shared" si="3"/>
        <v>0.06486456846374677</v>
      </c>
      <c r="J57" s="8">
        <f t="shared" si="4"/>
        <v>0.6125645684637475</v>
      </c>
      <c r="K57" s="9">
        <v>39.6</v>
      </c>
      <c r="L57" s="9" t="s">
        <v>13</v>
      </c>
    </row>
    <row r="58" spans="1:12" ht="14.25" customHeight="1">
      <c r="A58" s="6">
        <v>5956</v>
      </c>
      <c r="B58" s="6">
        <v>282</v>
      </c>
      <c r="C58" s="6">
        <v>561</v>
      </c>
      <c r="D58" s="6">
        <v>12</v>
      </c>
      <c r="E58" s="6">
        <v>2020</v>
      </c>
      <c r="F58" s="7">
        <v>3.7833</v>
      </c>
      <c r="G58" s="7">
        <v>3.7833</v>
      </c>
      <c r="H58" s="8">
        <f t="shared" si="2"/>
        <v>0</v>
      </c>
      <c r="I58" s="7">
        <f t="shared" si="3"/>
        <v>0.06502836787905929</v>
      </c>
      <c r="J58" s="8">
        <f t="shared" si="4"/>
        <v>0.06502836787905929</v>
      </c>
      <c r="K58" s="9">
        <v>39.7</v>
      </c>
      <c r="L58" s="9" t="s">
        <v>13</v>
      </c>
    </row>
    <row r="59" spans="1:12" ht="14.25" customHeight="1">
      <c r="A59" s="6">
        <v>5956</v>
      </c>
      <c r="B59" s="6">
        <v>282</v>
      </c>
      <c r="C59" s="6">
        <v>571</v>
      </c>
      <c r="D59" s="6">
        <v>12</v>
      </c>
      <c r="E59" s="6">
        <v>2020</v>
      </c>
      <c r="F59" s="7">
        <v>8.5028</v>
      </c>
      <c r="G59" s="7">
        <v>8.9514</v>
      </c>
      <c r="H59" s="8">
        <f t="shared" si="2"/>
        <v>0.448599999999999</v>
      </c>
      <c r="I59" s="7">
        <f t="shared" si="3"/>
        <v>0.10663341936843221</v>
      </c>
      <c r="J59" s="8">
        <f t="shared" si="4"/>
        <v>0.5552334193684312</v>
      </c>
      <c r="K59" s="9">
        <v>65.1</v>
      </c>
      <c r="L59" s="9" t="s">
        <v>13</v>
      </c>
    </row>
    <row r="60" spans="1:12" ht="14.25" customHeight="1">
      <c r="A60" s="6">
        <v>5956</v>
      </c>
      <c r="B60" s="6">
        <v>282</v>
      </c>
      <c r="C60" s="6">
        <v>581</v>
      </c>
      <c r="D60" s="6">
        <v>12</v>
      </c>
      <c r="E60" s="6">
        <v>2020</v>
      </c>
      <c r="F60" s="7">
        <v>8.4872</v>
      </c>
      <c r="G60" s="7">
        <v>8.4872</v>
      </c>
      <c r="H60" s="8">
        <f t="shared" si="2"/>
        <v>0</v>
      </c>
      <c r="I60" s="7">
        <f t="shared" si="3"/>
        <v>0.05945918775843455</v>
      </c>
      <c r="J60" s="8">
        <f t="shared" si="4"/>
        <v>0.05945918775843455</v>
      </c>
      <c r="K60" s="9">
        <v>36.3</v>
      </c>
      <c r="L60" s="9" t="s">
        <v>13</v>
      </c>
    </row>
    <row r="61" spans="1:12" ht="14.25" customHeight="1">
      <c r="A61" s="6">
        <v>5956</v>
      </c>
      <c r="B61" s="6">
        <v>282</v>
      </c>
      <c r="C61" s="6">
        <v>591</v>
      </c>
      <c r="D61" s="6">
        <v>12</v>
      </c>
      <c r="E61" s="6">
        <v>2020</v>
      </c>
      <c r="F61" s="7">
        <v>9.5544</v>
      </c>
      <c r="G61" s="7">
        <v>9.814</v>
      </c>
      <c r="H61" s="8">
        <f t="shared" si="2"/>
        <v>0.2596000000000007</v>
      </c>
      <c r="I61" s="7">
        <f t="shared" si="3"/>
        <v>0.13775530827780566</v>
      </c>
      <c r="J61" s="8">
        <f t="shared" si="4"/>
        <v>0.3973553082778064</v>
      </c>
      <c r="K61" s="9">
        <v>84.1</v>
      </c>
      <c r="L61" s="9" t="s">
        <v>13</v>
      </c>
    </row>
    <row r="62" spans="1:12" ht="14.25" customHeight="1">
      <c r="A62" s="6">
        <v>5956</v>
      </c>
      <c r="B62" s="6">
        <v>282</v>
      </c>
      <c r="C62" s="6">
        <v>601</v>
      </c>
      <c r="D62" s="6">
        <v>12</v>
      </c>
      <c r="E62" s="6">
        <v>2020</v>
      </c>
      <c r="F62" s="7">
        <v>11.9845</v>
      </c>
      <c r="G62" s="7">
        <v>12.6252</v>
      </c>
      <c r="H62" s="8">
        <f t="shared" si="2"/>
        <v>0.6406999999999989</v>
      </c>
      <c r="I62" s="7">
        <f t="shared" si="3"/>
        <v>0.09827964918749511</v>
      </c>
      <c r="J62" s="8">
        <f t="shared" si="4"/>
        <v>0.738979649187494</v>
      </c>
      <c r="K62" s="9">
        <v>60</v>
      </c>
      <c r="L62" s="9" t="s">
        <v>13</v>
      </c>
    </row>
    <row r="63" spans="1:12" ht="14.25" customHeight="1">
      <c r="A63" s="6">
        <v>5956</v>
      </c>
      <c r="B63" s="6">
        <v>282</v>
      </c>
      <c r="C63" s="6">
        <v>611</v>
      </c>
      <c r="D63" s="6">
        <v>12</v>
      </c>
      <c r="E63" s="6">
        <v>2020</v>
      </c>
      <c r="F63" s="7">
        <v>4.8172</v>
      </c>
      <c r="G63" s="7">
        <v>5.4362</v>
      </c>
      <c r="H63" s="8">
        <f t="shared" si="2"/>
        <v>0.6190000000000007</v>
      </c>
      <c r="I63" s="7">
        <f t="shared" si="3"/>
        <v>0.06175237957280944</v>
      </c>
      <c r="J63" s="8">
        <f t="shared" si="4"/>
        <v>0.6807523795728101</v>
      </c>
      <c r="K63" s="9">
        <v>37.7</v>
      </c>
      <c r="L63" s="9" t="s">
        <v>13</v>
      </c>
    </row>
    <row r="64" spans="1:12" ht="14.25" customHeight="1">
      <c r="A64" s="6">
        <v>5956</v>
      </c>
      <c r="B64" s="6">
        <v>282</v>
      </c>
      <c r="C64" s="6">
        <v>621</v>
      </c>
      <c r="D64" s="6">
        <v>12</v>
      </c>
      <c r="E64" s="6">
        <v>2020</v>
      </c>
      <c r="F64" s="7">
        <v>7.7731</v>
      </c>
      <c r="G64" s="7">
        <v>8.3686</v>
      </c>
      <c r="H64" s="8">
        <f t="shared" si="2"/>
        <v>0.5955000000000004</v>
      </c>
      <c r="I64" s="7">
        <f t="shared" si="3"/>
        <v>0.06584736495562174</v>
      </c>
      <c r="J64" s="8">
        <f t="shared" si="4"/>
        <v>0.6613473649556221</v>
      </c>
      <c r="K64" s="9">
        <v>40.2</v>
      </c>
      <c r="L64" s="9" t="s">
        <v>13</v>
      </c>
    </row>
    <row r="65" spans="1:12" ht="14.25" customHeight="1">
      <c r="A65" s="6">
        <v>5956</v>
      </c>
      <c r="B65" s="6">
        <v>282</v>
      </c>
      <c r="C65" s="6">
        <v>631</v>
      </c>
      <c r="D65" s="6">
        <v>12</v>
      </c>
      <c r="E65" s="6">
        <v>2020</v>
      </c>
      <c r="F65" s="7">
        <v>6.8638</v>
      </c>
      <c r="G65" s="7">
        <v>6.8638</v>
      </c>
      <c r="H65" s="8">
        <f t="shared" si="2"/>
        <v>0</v>
      </c>
      <c r="I65" s="7">
        <f t="shared" si="3"/>
        <v>0.07190794332218392</v>
      </c>
      <c r="J65" s="8">
        <f t="shared" si="4"/>
        <v>0.07190794332218392</v>
      </c>
      <c r="K65" s="9">
        <v>43.9</v>
      </c>
      <c r="L65" s="9" t="s">
        <v>13</v>
      </c>
    </row>
    <row r="66" spans="1:12" ht="14.25" customHeight="1">
      <c r="A66" s="6">
        <v>5956</v>
      </c>
      <c r="B66" s="6">
        <v>282</v>
      </c>
      <c r="C66" s="6">
        <v>641</v>
      </c>
      <c r="D66" s="6">
        <v>12</v>
      </c>
      <c r="E66" s="6">
        <v>2020</v>
      </c>
      <c r="F66" s="7">
        <v>3.4417</v>
      </c>
      <c r="G66" s="7">
        <v>3.5825</v>
      </c>
      <c r="H66" s="8">
        <f t="shared" si="2"/>
        <v>0.14080000000000004</v>
      </c>
      <c r="I66" s="7">
        <f t="shared" si="3"/>
        <v>0.06486456846374677</v>
      </c>
      <c r="J66" s="8">
        <f t="shared" si="4"/>
        <v>0.2056645684637468</v>
      </c>
      <c r="K66" s="9">
        <v>39.6</v>
      </c>
      <c r="L66" s="9" t="s">
        <v>13</v>
      </c>
    </row>
    <row r="67" spans="1:12" ht="14.25" customHeight="1">
      <c r="A67" s="6">
        <v>5956</v>
      </c>
      <c r="B67" s="6">
        <v>282</v>
      </c>
      <c r="C67" s="6">
        <v>651</v>
      </c>
      <c r="D67" s="6">
        <v>12</v>
      </c>
      <c r="E67" s="6">
        <v>2020</v>
      </c>
      <c r="F67" s="7">
        <v>3.5337</v>
      </c>
      <c r="G67" s="7">
        <v>3.5337</v>
      </c>
      <c r="H67" s="8">
        <f t="shared" si="2"/>
        <v>0</v>
      </c>
      <c r="I67" s="7">
        <f aca="true" t="shared" si="5" ref="I67:I79">$J$81*(K67/$J$84)</f>
        <v>0.06502836787905929</v>
      </c>
      <c r="J67" s="8">
        <f aca="true" t="shared" si="6" ref="J67:J79">H67+I67</f>
        <v>0.06502836787905929</v>
      </c>
      <c r="K67" s="9">
        <v>39.7</v>
      </c>
      <c r="L67" s="9" t="s">
        <v>13</v>
      </c>
    </row>
    <row r="68" spans="1:12" ht="14.25" customHeight="1">
      <c r="A68" s="6">
        <v>5956</v>
      </c>
      <c r="B68" s="6">
        <v>282</v>
      </c>
      <c r="C68" s="6">
        <v>661</v>
      </c>
      <c r="D68" s="6">
        <v>12</v>
      </c>
      <c r="E68" s="6">
        <v>2020</v>
      </c>
      <c r="F68" s="7">
        <v>7.8321</v>
      </c>
      <c r="G68" s="7">
        <v>8.0108</v>
      </c>
      <c r="H68" s="8">
        <f aca="true" t="shared" si="7" ref="H68:H79">SUM(G68-F68)</f>
        <v>0.17870000000000008</v>
      </c>
      <c r="I68" s="7">
        <f t="shared" si="5"/>
        <v>0.10663341936843221</v>
      </c>
      <c r="J68" s="8">
        <f t="shared" si="6"/>
        <v>0.28533341936843226</v>
      </c>
      <c r="K68" s="9">
        <v>65.1</v>
      </c>
      <c r="L68" s="9" t="s">
        <v>13</v>
      </c>
    </row>
    <row r="69" spans="1:12" ht="14.25" customHeight="1">
      <c r="A69" s="6">
        <v>5956</v>
      </c>
      <c r="B69" s="6">
        <v>282</v>
      </c>
      <c r="C69" s="6">
        <v>671</v>
      </c>
      <c r="D69" s="6">
        <v>12</v>
      </c>
      <c r="E69" s="6">
        <v>2020</v>
      </c>
      <c r="F69" s="7">
        <v>6.5645</v>
      </c>
      <c r="G69" s="7">
        <v>7.1294</v>
      </c>
      <c r="H69" s="8">
        <f t="shared" si="7"/>
        <v>0.5649000000000006</v>
      </c>
      <c r="I69" s="7">
        <f t="shared" si="5"/>
        <v>0.05945918775843455</v>
      </c>
      <c r="J69" s="8">
        <f t="shared" si="6"/>
        <v>0.6243591877584351</v>
      </c>
      <c r="K69" s="9">
        <v>36.3</v>
      </c>
      <c r="L69" s="9" t="s">
        <v>13</v>
      </c>
    </row>
    <row r="70" spans="1:12" ht="14.25" customHeight="1">
      <c r="A70" s="6">
        <v>5956</v>
      </c>
      <c r="B70" s="6">
        <v>282</v>
      </c>
      <c r="C70" s="6">
        <v>681</v>
      </c>
      <c r="D70" s="6">
        <v>12</v>
      </c>
      <c r="E70" s="6">
        <v>2020</v>
      </c>
      <c r="F70" s="7">
        <v>9.8148</v>
      </c>
      <c r="G70" s="7">
        <v>10.6646</v>
      </c>
      <c r="H70" s="8">
        <f t="shared" si="7"/>
        <v>0.8498000000000001</v>
      </c>
      <c r="I70" s="7">
        <f t="shared" si="5"/>
        <v>0.13808290710843066</v>
      </c>
      <c r="J70" s="8">
        <f t="shared" si="6"/>
        <v>0.9878829071084307</v>
      </c>
      <c r="K70" s="9">
        <v>84.3</v>
      </c>
      <c r="L70" s="9" t="s">
        <v>13</v>
      </c>
    </row>
    <row r="71" spans="1:12" ht="14.25" customHeight="1">
      <c r="A71" s="6">
        <v>5956</v>
      </c>
      <c r="B71" s="6">
        <v>282</v>
      </c>
      <c r="C71" s="6">
        <v>691</v>
      </c>
      <c r="D71" s="6">
        <v>12</v>
      </c>
      <c r="E71" s="6">
        <v>2020</v>
      </c>
      <c r="F71" s="7">
        <v>7.6794</v>
      </c>
      <c r="G71" s="7">
        <v>8.1827</v>
      </c>
      <c r="H71" s="8">
        <f t="shared" si="7"/>
        <v>0.5033000000000003</v>
      </c>
      <c r="I71" s="7">
        <f t="shared" si="5"/>
        <v>0.09844344860280763</v>
      </c>
      <c r="J71" s="8">
        <f t="shared" si="6"/>
        <v>0.6017434486028079</v>
      </c>
      <c r="K71" s="9">
        <v>60.1</v>
      </c>
      <c r="L71" s="9" t="s">
        <v>13</v>
      </c>
    </row>
    <row r="72" spans="1:12" ht="14.25" customHeight="1">
      <c r="A72" s="6">
        <v>5956</v>
      </c>
      <c r="B72" s="6">
        <v>282</v>
      </c>
      <c r="C72" s="6">
        <v>701</v>
      </c>
      <c r="D72" s="6">
        <v>12</v>
      </c>
      <c r="E72" s="6">
        <v>2020</v>
      </c>
      <c r="F72" s="7">
        <v>9.7804</v>
      </c>
      <c r="G72" s="7">
        <v>10.3434</v>
      </c>
      <c r="H72" s="8">
        <f t="shared" si="7"/>
        <v>0.5630000000000006</v>
      </c>
      <c r="I72" s="7">
        <f t="shared" si="5"/>
        <v>0.06175237957280944</v>
      </c>
      <c r="J72" s="8">
        <f t="shared" si="6"/>
        <v>0.62475237957281</v>
      </c>
      <c r="K72" s="9">
        <v>37.7</v>
      </c>
      <c r="L72" s="9" t="s">
        <v>13</v>
      </c>
    </row>
    <row r="73" spans="1:12" ht="14.25" customHeight="1">
      <c r="A73" s="6">
        <v>5956</v>
      </c>
      <c r="B73" s="6">
        <v>282</v>
      </c>
      <c r="C73" s="6">
        <v>711</v>
      </c>
      <c r="D73" s="6">
        <v>12</v>
      </c>
      <c r="E73" s="6">
        <v>2020</v>
      </c>
      <c r="F73" s="7">
        <v>4.6842</v>
      </c>
      <c r="G73" s="7">
        <v>5.0543</v>
      </c>
      <c r="H73" s="8">
        <f t="shared" si="7"/>
        <v>0.3700999999999999</v>
      </c>
      <c r="I73" s="7">
        <f t="shared" si="5"/>
        <v>0.06568356554030924</v>
      </c>
      <c r="J73" s="8">
        <f t="shared" si="6"/>
        <v>0.4357835655403091</v>
      </c>
      <c r="K73" s="9">
        <v>40.1</v>
      </c>
      <c r="L73" s="9" t="s">
        <v>13</v>
      </c>
    </row>
    <row r="74" spans="1:12" ht="14.25" customHeight="1">
      <c r="A74" s="6">
        <v>5956</v>
      </c>
      <c r="B74" s="6">
        <v>282</v>
      </c>
      <c r="C74" s="6">
        <v>721</v>
      </c>
      <c r="D74" s="6">
        <v>12</v>
      </c>
      <c r="E74" s="6">
        <v>2020</v>
      </c>
      <c r="F74" s="7">
        <v>4.5134</v>
      </c>
      <c r="G74" s="7">
        <v>4.9523</v>
      </c>
      <c r="H74" s="8">
        <f t="shared" si="7"/>
        <v>0.4389000000000003</v>
      </c>
      <c r="I74" s="7">
        <f t="shared" si="5"/>
        <v>0.07223554215280892</v>
      </c>
      <c r="J74" s="8">
        <f t="shared" si="6"/>
        <v>0.5111355421528092</v>
      </c>
      <c r="K74" s="9">
        <v>44.1</v>
      </c>
      <c r="L74" s="9" t="s">
        <v>13</v>
      </c>
    </row>
    <row r="75" spans="1:12" ht="15">
      <c r="A75" s="6">
        <v>5956</v>
      </c>
      <c r="B75" s="6">
        <v>282</v>
      </c>
      <c r="C75" s="6">
        <v>731</v>
      </c>
      <c r="D75" s="6">
        <v>12</v>
      </c>
      <c r="E75" s="6">
        <v>2020</v>
      </c>
      <c r="F75" s="26">
        <v>6.6325</v>
      </c>
      <c r="G75" s="26">
        <v>7.33</v>
      </c>
      <c r="H75" s="8">
        <f t="shared" si="7"/>
        <v>0.6974999999999998</v>
      </c>
      <c r="I75" s="7">
        <f t="shared" si="5"/>
        <v>0.06502836787905929</v>
      </c>
      <c r="J75" s="8">
        <f t="shared" si="6"/>
        <v>0.7625283678790591</v>
      </c>
      <c r="K75" s="11">
        <v>39.7</v>
      </c>
      <c r="L75" s="9" t="s">
        <v>13</v>
      </c>
    </row>
    <row r="76" spans="1:12" ht="14.25" customHeight="1">
      <c r="A76" s="6">
        <v>5956</v>
      </c>
      <c r="B76" s="6">
        <v>282</v>
      </c>
      <c r="C76" s="6">
        <v>741</v>
      </c>
      <c r="D76" s="6">
        <v>12</v>
      </c>
      <c r="E76" s="6">
        <v>2020</v>
      </c>
      <c r="F76" s="7">
        <v>8.1554</v>
      </c>
      <c r="G76" s="7">
        <v>8.86</v>
      </c>
      <c r="H76" s="8">
        <f t="shared" si="7"/>
        <v>0.7045999999999992</v>
      </c>
      <c r="I76" s="7">
        <f t="shared" si="5"/>
        <v>0.06470076904843429</v>
      </c>
      <c r="J76" s="8">
        <f t="shared" si="6"/>
        <v>0.7693007690484335</v>
      </c>
      <c r="K76" s="9">
        <v>39.5</v>
      </c>
      <c r="L76" s="9" t="s">
        <v>13</v>
      </c>
    </row>
    <row r="77" spans="1:12" ht="14.25" customHeight="1">
      <c r="A77" s="6">
        <v>5956</v>
      </c>
      <c r="B77" s="6">
        <v>282</v>
      </c>
      <c r="C77" s="6">
        <v>751</v>
      </c>
      <c r="D77" s="6">
        <v>12</v>
      </c>
      <c r="E77" s="6">
        <v>2020</v>
      </c>
      <c r="F77" s="7">
        <v>11.5967</v>
      </c>
      <c r="G77" s="7">
        <v>12.5845</v>
      </c>
      <c r="H77" s="8">
        <f t="shared" si="7"/>
        <v>0.9878</v>
      </c>
      <c r="I77" s="7">
        <f t="shared" si="5"/>
        <v>0.10679721878374471</v>
      </c>
      <c r="J77" s="8">
        <f t="shared" si="6"/>
        <v>1.0945972187837447</v>
      </c>
      <c r="K77" s="9">
        <v>65.2</v>
      </c>
      <c r="L77" s="9" t="s">
        <v>13</v>
      </c>
    </row>
    <row r="78" spans="1:12" ht="14.25" customHeight="1">
      <c r="A78" s="6">
        <v>5956</v>
      </c>
      <c r="B78" s="6">
        <v>282</v>
      </c>
      <c r="C78" s="6">
        <v>761</v>
      </c>
      <c r="D78" s="6">
        <v>12</v>
      </c>
      <c r="E78" s="6">
        <v>2020</v>
      </c>
      <c r="F78" s="25">
        <v>5.8537</v>
      </c>
      <c r="G78" s="25">
        <v>6.3413</v>
      </c>
      <c r="H78" s="8">
        <f t="shared" si="7"/>
        <v>0.4876000000000005</v>
      </c>
      <c r="I78" s="7">
        <f t="shared" si="5"/>
        <v>0.05945918775843455</v>
      </c>
      <c r="J78" s="8">
        <f t="shared" si="6"/>
        <v>0.547059187758435</v>
      </c>
      <c r="K78" s="9">
        <v>36.3</v>
      </c>
      <c r="L78" s="9" t="s">
        <v>13</v>
      </c>
    </row>
    <row r="79" spans="1:12" ht="14.25" customHeight="1">
      <c r="A79" s="6">
        <v>5956</v>
      </c>
      <c r="B79" s="6">
        <v>282</v>
      </c>
      <c r="C79" s="6">
        <v>771</v>
      </c>
      <c r="D79" s="6">
        <v>12</v>
      </c>
      <c r="E79" s="6">
        <v>2020</v>
      </c>
      <c r="F79" s="7">
        <v>15.9816</v>
      </c>
      <c r="G79" s="7">
        <v>16.7101</v>
      </c>
      <c r="H79" s="8">
        <f t="shared" si="7"/>
        <v>0.7285000000000004</v>
      </c>
      <c r="I79" s="7">
        <f t="shared" si="5"/>
        <v>0.1375915088624932</v>
      </c>
      <c r="J79" s="8">
        <f t="shared" si="6"/>
        <v>0.8660915088624935</v>
      </c>
      <c r="K79" s="9">
        <v>84</v>
      </c>
      <c r="L79" s="9" t="s">
        <v>13</v>
      </c>
    </row>
    <row r="80" spans="1:12" ht="15">
      <c r="A80" s="2"/>
      <c r="B80" s="2"/>
      <c r="C80" s="2"/>
      <c r="D80" s="2"/>
      <c r="E80" s="2"/>
      <c r="F80" s="2"/>
      <c r="G80" s="17"/>
      <c r="H80" s="18">
        <f>SUM(H3:H79)</f>
        <v>34.869699999999995</v>
      </c>
      <c r="I80" s="18">
        <f>SUM(I3:I79)</f>
        <v>6.2193000000000085</v>
      </c>
      <c r="J80" s="18">
        <f>SUM(J3:J79)</f>
        <v>41.089</v>
      </c>
      <c r="K80" s="4">
        <f>SUM(K3:K79)</f>
        <v>3796.8999999999987</v>
      </c>
      <c r="L80" s="3"/>
    </row>
    <row r="81" spans="1:12" ht="15">
      <c r="A81" s="2"/>
      <c r="B81" s="2"/>
      <c r="C81" s="2"/>
      <c r="D81" s="2"/>
      <c r="E81" s="2"/>
      <c r="F81" s="2"/>
      <c r="I81" s="17" t="s">
        <v>0</v>
      </c>
      <c r="J81" s="20">
        <f>J82-H80</f>
        <v>6.219300000000004</v>
      </c>
      <c r="K81" s="21" t="s">
        <v>18</v>
      </c>
      <c r="L81" s="3"/>
    </row>
    <row r="82" spans="1:12" ht="15">
      <c r="A82" s="2"/>
      <c r="B82" s="2"/>
      <c r="C82" s="2"/>
      <c r="D82" s="2"/>
      <c r="E82" s="2"/>
      <c r="F82" s="2"/>
      <c r="G82" s="2"/>
      <c r="H82" s="2"/>
      <c r="I82" s="15" t="s">
        <v>14</v>
      </c>
      <c r="J82" s="22">
        <v>41.089</v>
      </c>
      <c r="K82" s="21" t="s">
        <v>18</v>
      </c>
      <c r="L82" s="4"/>
    </row>
    <row r="83" spans="1:12" ht="15">
      <c r="A83" s="2"/>
      <c r="B83" s="2"/>
      <c r="C83" s="2"/>
      <c r="D83" s="2"/>
      <c r="E83" s="2"/>
      <c r="F83" s="2"/>
      <c r="G83" s="2"/>
      <c r="H83" s="2"/>
      <c r="I83" s="16" t="s">
        <v>15</v>
      </c>
      <c r="J83" s="24">
        <f>H80</f>
        <v>34.869699999999995</v>
      </c>
      <c r="K83" s="21" t="s">
        <v>18</v>
      </c>
      <c r="L83" s="4"/>
    </row>
    <row r="84" spans="1:12" ht="15">
      <c r="A84" s="2"/>
      <c r="B84" s="2"/>
      <c r="C84" s="2"/>
      <c r="D84" s="2"/>
      <c r="E84" s="2"/>
      <c r="F84" s="2"/>
      <c r="G84" s="2"/>
      <c r="H84" s="2"/>
      <c r="I84" s="16" t="s">
        <v>16</v>
      </c>
      <c r="J84" s="23">
        <v>3796.9</v>
      </c>
      <c r="K84" s="21" t="s">
        <v>17</v>
      </c>
      <c r="L84" s="4"/>
    </row>
    <row r="85" spans="1:12" ht="15">
      <c r="A85" s="5"/>
      <c r="B85" s="19" t="s">
        <v>7</v>
      </c>
      <c r="C85" s="5"/>
      <c r="D85" s="5"/>
      <c r="F85" s="5"/>
      <c r="G85" s="5"/>
      <c r="H85" s="5"/>
      <c r="I85" s="5"/>
      <c r="J85" s="5"/>
      <c r="K85" s="19" t="s">
        <v>8</v>
      </c>
      <c r="L85" s="4"/>
    </row>
  </sheetData>
  <sheetProtection selectLockedCells="1" selectUnlockedCells="1"/>
  <mergeCells count="1">
    <mergeCell ref="A1:L1"/>
  </mergeCells>
  <printOptions/>
  <pageMargins left="0.7086614173228347" right="0.7086614173228347" top="0.7480314960629921" bottom="0.35433070866141736" header="0.5118110236220472" footer="0.5118110236220472"/>
  <pageSetup fitToHeight="2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2020-12-26T12:33:32Z</cp:lastPrinted>
  <dcterms:created xsi:type="dcterms:W3CDTF">2015-03-15T07:37:38Z</dcterms:created>
  <dcterms:modified xsi:type="dcterms:W3CDTF">2020-12-26T12:46:52Z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