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3" sheetId="2" r:id="rId2"/>
  </sheets>
  <definedNames>
    <definedName name="_xlnm._FilterDatabase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<sst xmlns="http://schemas.openxmlformats.org/spreadsheetml/2006/main" count="128" uniqueCount="41">
  <si>
    <t>Итого:</t>
  </si>
  <si>
    <t>Разница:</t>
  </si>
  <si>
    <t>ООО "  ЖУ  ЖБК-1"</t>
  </si>
  <si>
    <t>G4</t>
  </si>
  <si>
    <t>D4</t>
  </si>
  <si>
    <t>K4</t>
  </si>
  <si>
    <t>MES4</t>
  </si>
  <si>
    <t>GOD4</t>
  </si>
  <si>
    <t>RAZ4</t>
  </si>
  <si>
    <t>Директор</t>
  </si>
  <si>
    <t>Шарапов О.Н.</t>
  </si>
  <si>
    <t>Vi*</t>
  </si>
  <si>
    <t>Si</t>
  </si>
  <si>
    <t>PRIM</t>
  </si>
  <si>
    <t>Vои*</t>
  </si>
  <si>
    <t>ИПУ</t>
  </si>
  <si>
    <t>Итого по ОДПУ:</t>
  </si>
  <si>
    <t>Факт.потр.:</t>
  </si>
  <si>
    <t>Об.площ.:</t>
  </si>
  <si>
    <t>кв.м</t>
  </si>
  <si>
    <t>Гка</t>
  </si>
  <si>
    <t>Адрес МКД: ул. Некрасова д.28Б, расчетный период с 26.12.2019 по 26.01.2020г.</t>
  </si>
  <si>
    <t>Перерасчет (за изменение площадей в октябре, ноябре)</t>
  </si>
  <si>
    <t>перед. акт. 4,5683. Итого 7,6081-4,5683 =3,0398 - (0,429*3 нор-в)=1,7528</t>
  </si>
  <si>
    <t>перед. акт. 4,2382. Итого 5,0043-4,2382 =0,7661 - (0,471*3 нор-в)= -0,6469</t>
  </si>
  <si>
    <t>перед. акт. 5,7666. Итого 10,8943-5,7666 =5,1277 - (0,640*3 нор-в)= 3,2077</t>
  </si>
  <si>
    <t>перед. акт. 4,0185. Итого 6,7778-4,0185 =2,7593 - (0,465*3 нор-в)= 1,3643</t>
  </si>
  <si>
    <t>перед. акт. 3,8423. Итого 5,3664-3,8423 =1,5241 - (0,386*3 нор-в)= 0,3661</t>
  </si>
  <si>
    <t>начальных показанийв перед. акте нет!</t>
  </si>
  <si>
    <t>в том месяце показания не переданы!</t>
  </si>
  <si>
    <t>показания не передавались.</t>
  </si>
  <si>
    <t>доступа нет</t>
  </si>
  <si>
    <t>0,0723 (сторно с перед. Акта) За январь: 0,478-0,0723=0,4057</t>
  </si>
  <si>
    <t>перед. акт. 3,7329. Были 3,5441-3,7329= 0,1888 (сторно)-0,010(январь)=0,1788</t>
  </si>
  <si>
    <t>Отнять 0,0151 (0,0012+0,0139) по площадям Январь:0,002-0,0151=0,0131 (должны)</t>
  </si>
  <si>
    <t>Отнять 0,0243 (0,0020+0,0223)по площадям. Январь: 0,189-0,0243=0,1647</t>
  </si>
  <si>
    <t>Прибавить 0,0271 (0,0022+0,0249)по площадям. Январь:0,019+0,0271=0,0461</t>
  </si>
  <si>
    <t>Отнять 0,1648 (0,0204+0,1444)по площадям. Январь:0,775-0,1648=0,6102</t>
  </si>
  <si>
    <t>в том месяце показания не переданы! Прибавить 0,1771(0,0142+0,1629)по площадям. Январь: 1,994+0,1771=2,1711</t>
  </si>
  <si>
    <t>Отнять 0,2916 (0,0234+0,2682)по площадям. Январь:0,471-0,2916=0,1794</t>
  </si>
  <si>
    <t>Прибавить 0,2689 (0,0216+0,2473)по площадям. Январь: 1,067+0,2689=1,3359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</si>
</sst>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  <numFmt numFmtId="165" formatCode="0.000"/>
    <numFmt numFmtId="166" formatCode="[$-FC19]d\ mmmm\ yyyy\ &quot;г.&quot;"/>
    <numFmt numFmtId="167" formatCode="0.0000000000000000"/>
    <numFmt numFmtId="168" formatCode="0.0000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>
      <alignment horizontal="left"/>
      <protection/>
    </xf>
    <xf numFmtId="0" fontId="0" fillId="0" borderId="0" xfId="0" applyFont="1" applyAlignment="1">
      <alignment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52" applyFont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7" fillId="0" borderId="10" xfId="5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10" fillId="0" borderId="0" xfId="0" applyFont="1" applyAlignment="1">
      <alignment/>
    </xf>
    <xf numFmtId="165" fontId="0" fillId="0" borderId="0" xfId="0" applyNumberFormat="1" applyFont="1" applyAlignment="1">
      <alignment horizontal="center" vertical="center"/>
    </xf>
    <xf numFmtId="0" fontId="11" fillId="0" borderId="0" xfId="52" applyFont="1">
      <alignment horizontal="left"/>
      <protection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165" fontId="0" fillId="3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PageLayoutView="0" workbookViewId="0" topLeftCell="C28">
      <selection activeCell="M41" sqref="M41"/>
    </sheetView>
  </sheetViews>
  <sheetFormatPr defaultColWidth="8.8515625" defaultRowHeight="15"/>
  <cols>
    <col min="1" max="1" width="10.7109375" style="0" customWidth="1"/>
    <col min="2" max="5" width="8.7109375" style="0" customWidth="1"/>
    <col min="6" max="6" width="12.28125" style="0" customWidth="1"/>
    <col min="7" max="7" width="10.140625" style="0" customWidth="1"/>
    <col min="8" max="8" width="8.00390625" style="0" customWidth="1"/>
    <col min="9" max="9" width="12.8515625" style="0" customWidth="1"/>
    <col min="10" max="10" width="12.28125" style="0" customWidth="1"/>
    <col min="11" max="11" width="10.8515625" style="1" customWidth="1"/>
    <col min="12" max="12" width="10.00390625" style="1" customWidth="1"/>
    <col min="13" max="13" width="81.28125" style="1" customWidth="1"/>
    <col min="14" max="16384" width="8.8515625" style="1" customWidth="1"/>
  </cols>
  <sheetData>
    <row r="1" spans="1:12" ht="33.7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20.25" customHeight="1">
      <c r="A2" s="14" t="s">
        <v>3</v>
      </c>
      <c r="B2" s="14" t="s">
        <v>4</v>
      </c>
      <c r="C2" s="14" t="s">
        <v>5</v>
      </c>
      <c r="D2" s="14" t="s">
        <v>6</v>
      </c>
      <c r="E2" s="14" t="s">
        <v>7</v>
      </c>
      <c r="F2" s="15">
        <v>43825</v>
      </c>
      <c r="G2" s="15">
        <v>43856</v>
      </c>
      <c r="H2" s="14" t="s">
        <v>11</v>
      </c>
      <c r="I2" s="14" t="s">
        <v>14</v>
      </c>
      <c r="J2" s="14" t="s">
        <v>8</v>
      </c>
      <c r="K2" s="16" t="s">
        <v>12</v>
      </c>
      <c r="L2" s="16" t="s">
        <v>13</v>
      </c>
      <c r="M2" s="29" t="s">
        <v>22</v>
      </c>
    </row>
    <row r="3" spans="1:13" ht="14.25" customHeight="1">
      <c r="A3" s="8">
        <v>5956</v>
      </c>
      <c r="B3" s="8">
        <v>282</v>
      </c>
      <c r="C3" s="8">
        <v>11</v>
      </c>
      <c r="D3" s="8">
        <v>1</v>
      </c>
      <c r="E3" s="8">
        <v>2020</v>
      </c>
      <c r="F3" s="9">
        <v>10.3389</v>
      </c>
      <c r="G3" s="9">
        <v>11.5525</v>
      </c>
      <c r="H3" s="10">
        <f>SUM(G3-F3)</f>
        <v>1.2135999999999996</v>
      </c>
      <c r="I3" s="9">
        <f aca="true" t="shared" si="0" ref="I3:I34">$J$81*(K3/$J$84)</f>
        <v>0.10778919644973552</v>
      </c>
      <c r="J3" s="10">
        <f aca="true" t="shared" si="1" ref="J3:J34">H3+I3</f>
        <v>1.321389196449735</v>
      </c>
      <c r="K3" s="11">
        <v>59.5</v>
      </c>
      <c r="L3" s="11" t="s">
        <v>15</v>
      </c>
      <c r="M3" s="17"/>
    </row>
    <row r="4" spans="1:13" ht="14.25" customHeight="1">
      <c r="A4" s="8">
        <v>5956</v>
      </c>
      <c r="B4" s="8">
        <v>282</v>
      </c>
      <c r="C4" s="8">
        <v>21</v>
      </c>
      <c r="D4" s="8">
        <v>1</v>
      </c>
      <c r="E4" s="8">
        <v>2020</v>
      </c>
      <c r="F4" s="9">
        <v>5.8553</v>
      </c>
      <c r="G4" s="9">
        <v>7.6081</v>
      </c>
      <c r="H4" s="10">
        <f>SUM(G4-F4)</f>
        <v>1.7528000000000006</v>
      </c>
      <c r="I4" s="9">
        <f t="shared" si="0"/>
        <v>0.0730068002844427</v>
      </c>
      <c r="J4" s="10">
        <f t="shared" si="1"/>
        <v>1.8258068002844432</v>
      </c>
      <c r="K4" s="11">
        <v>40.3</v>
      </c>
      <c r="L4" s="11" t="s">
        <v>15</v>
      </c>
      <c r="M4" s="32" t="s">
        <v>23</v>
      </c>
    </row>
    <row r="5" spans="1:13" ht="14.25" customHeight="1">
      <c r="A5" s="8">
        <v>5956</v>
      </c>
      <c r="B5" s="8">
        <v>282</v>
      </c>
      <c r="C5" s="8">
        <v>31</v>
      </c>
      <c r="D5" s="8">
        <v>1</v>
      </c>
      <c r="E5" s="8">
        <v>2020</v>
      </c>
      <c r="F5" s="9">
        <v>3.4685</v>
      </c>
      <c r="G5" s="9">
        <v>3.8156</v>
      </c>
      <c r="H5" s="10">
        <f aca="true" t="shared" si="2" ref="H5:H11">SUM(G5-F5)</f>
        <v>0.34709999999999974</v>
      </c>
      <c r="I5" s="9">
        <f t="shared" si="0"/>
        <v>0.07970965787879603</v>
      </c>
      <c r="J5" s="10">
        <f t="shared" si="1"/>
        <v>0.42680965787879577</v>
      </c>
      <c r="K5" s="11">
        <v>44</v>
      </c>
      <c r="L5" s="11" t="s">
        <v>15</v>
      </c>
      <c r="M5" s="17"/>
    </row>
    <row r="6" spans="1:13" ht="14.25" customHeight="1">
      <c r="A6" s="8">
        <v>5956</v>
      </c>
      <c r="B6" s="8">
        <v>282</v>
      </c>
      <c r="C6" s="8">
        <v>41</v>
      </c>
      <c r="D6" s="8">
        <v>1</v>
      </c>
      <c r="E6" s="8">
        <v>2020</v>
      </c>
      <c r="F6" s="9">
        <v>4.8535</v>
      </c>
      <c r="G6" s="9">
        <v>4.8535</v>
      </c>
      <c r="H6" s="10">
        <f t="shared" si="2"/>
        <v>0</v>
      </c>
      <c r="I6" s="9">
        <f t="shared" si="0"/>
        <v>0.0717386920909164</v>
      </c>
      <c r="J6" s="10">
        <f t="shared" si="1"/>
        <v>0.0717386920909164</v>
      </c>
      <c r="K6" s="11">
        <v>39.6</v>
      </c>
      <c r="L6" s="11" t="s">
        <v>15</v>
      </c>
      <c r="M6" s="17"/>
    </row>
    <row r="7" spans="1:13" ht="14.25" customHeight="1">
      <c r="A7" s="8">
        <v>5956</v>
      </c>
      <c r="B7" s="8">
        <v>282</v>
      </c>
      <c r="C7" s="8">
        <v>51</v>
      </c>
      <c r="D7" s="8">
        <v>1</v>
      </c>
      <c r="E7" s="8">
        <v>2020</v>
      </c>
      <c r="F7" s="9">
        <v>5.0414</v>
      </c>
      <c r="G7" s="9">
        <v>5.4356</v>
      </c>
      <c r="H7" s="10">
        <f t="shared" si="2"/>
        <v>0.39419999999999966</v>
      </c>
      <c r="I7" s="9">
        <f t="shared" si="0"/>
        <v>0.07191985040427733</v>
      </c>
      <c r="J7" s="10">
        <f t="shared" si="1"/>
        <v>0.466119850404277</v>
      </c>
      <c r="K7" s="11">
        <v>39.7</v>
      </c>
      <c r="L7" s="11" t="s">
        <v>15</v>
      </c>
      <c r="M7" s="17"/>
    </row>
    <row r="8" spans="1:13" ht="14.25" customHeight="1">
      <c r="A8" s="8">
        <v>5956</v>
      </c>
      <c r="B8" s="8">
        <v>282</v>
      </c>
      <c r="C8" s="8">
        <v>61</v>
      </c>
      <c r="D8" s="8">
        <v>1</v>
      </c>
      <c r="E8" s="8">
        <v>2020</v>
      </c>
      <c r="F8" s="9">
        <v>9.4063</v>
      </c>
      <c r="G8" s="9">
        <v>10.5532</v>
      </c>
      <c r="H8" s="10">
        <f t="shared" si="2"/>
        <v>1.1469000000000005</v>
      </c>
      <c r="I8" s="9">
        <f t="shared" si="0"/>
        <v>0.1092384629566227</v>
      </c>
      <c r="J8" s="10">
        <f t="shared" si="1"/>
        <v>1.2561384629566232</v>
      </c>
      <c r="K8" s="11">
        <v>60.3</v>
      </c>
      <c r="L8" s="11" t="s">
        <v>15</v>
      </c>
      <c r="M8" s="17"/>
    </row>
    <row r="9" spans="1:13" ht="14.25" customHeight="1">
      <c r="A9" s="8">
        <v>5956</v>
      </c>
      <c r="B9" s="8">
        <v>282</v>
      </c>
      <c r="C9" s="8">
        <v>71</v>
      </c>
      <c r="D9" s="8">
        <v>1</v>
      </c>
      <c r="E9" s="8">
        <v>2020</v>
      </c>
      <c r="F9" s="9">
        <v>4.202</v>
      </c>
      <c r="G9" s="9">
        <v>4.3907</v>
      </c>
      <c r="H9" s="10">
        <f t="shared" si="2"/>
        <v>0.18869999999999987</v>
      </c>
      <c r="I9" s="9">
        <f t="shared" si="0"/>
        <v>0.06884015907714201</v>
      </c>
      <c r="J9" s="10">
        <f t="shared" si="1"/>
        <v>0.2575401590771419</v>
      </c>
      <c r="K9" s="11">
        <v>38</v>
      </c>
      <c r="L9" s="11" t="s">
        <v>15</v>
      </c>
      <c r="M9" s="17"/>
    </row>
    <row r="10" spans="1:13" ht="14.25" customHeight="1">
      <c r="A10" s="8">
        <v>5956</v>
      </c>
      <c r="B10" s="8">
        <v>282</v>
      </c>
      <c r="C10" s="8">
        <v>81</v>
      </c>
      <c r="D10" s="8">
        <v>1</v>
      </c>
      <c r="E10" s="8">
        <v>2020</v>
      </c>
      <c r="F10" s="9">
        <v>4.4679</v>
      </c>
      <c r="G10" s="9">
        <v>4.5686</v>
      </c>
      <c r="H10" s="10">
        <f t="shared" si="2"/>
        <v>0.10069999999999979</v>
      </c>
      <c r="I10" s="9">
        <f t="shared" si="0"/>
        <v>0.0730068002844427</v>
      </c>
      <c r="J10" s="10">
        <f t="shared" si="1"/>
        <v>0.1737068002844425</v>
      </c>
      <c r="K10" s="11">
        <v>40.3</v>
      </c>
      <c r="L10" s="11" t="s">
        <v>15</v>
      </c>
      <c r="M10" s="17"/>
    </row>
    <row r="11" spans="1:13" ht="14.25" customHeight="1">
      <c r="A11" s="8">
        <v>5956</v>
      </c>
      <c r="B11" s="8">
        <v>282</v>
      </c>
      <c r="C11" s="8">
        <v>91</v>
      </c>
      <c r="D11" s="8">
        <v>1</v>
      </c>
      <c r="E11" s="8">
        <v>2020</v>
      </c>
      <c r="F11" s="9">
        <v>5.0043</v>
      </c>
      <c r="G11" s="9">
        <v>5.0043</v>
      </c>
      <c r="H11" s="10">
        <f t="shared" si="2"/>
        <v>0</v>
      </c>
      <c r="I11" s="9">
        <f t="shared" si="0"/>
        <v>0.08007197450551783</v>
      </c>
      <c r="J11" s="10">
        <f t="shared" si="1"/>
        <v>0.08007197450551783</v>
      </c>
      <c r="K11" s="11">
        <v>44.2</v>
      </c>
      <c r="L11" s="11" t="s">
        <v>15</v>
      </c>
      <c r="M11" s="32" t="s">
        <v>24</v>
      </c>
    </row>
    <row r="12" spans="1:13" ht="14.25" customHeight="1">
      <c r="A12" s="8">
        <v>5956</v>
      </c>
      <c r="B12" s="8">
        <v>282</v>
      </c>
      <c r="C12" s="8">
        <v>101</v>
      </c>
      <c r="D12" s="8">
        <v>1</v>
      </c>
      <c r="E12" s="8">
        <v>2020</v>
      </c>
      <c r="F12" s="9">
        <v>4.379</v>
      </c>
      <c r="G12" s="9">
        <v>4.379</v>
      </c>
      <c r="H12" s="10">
        <f aca="true" t="shared" si="3" ref="H12:H17">SUM(G12-F12)</f>
        <v>0</v>
      </c>
      <c r="I12" s="9">
        <f t="shared" si="0"/>
        <v>0.07155753377755551</v>
      </c>
      <c r="J12" s="10">
        <f t="shared" si="1"/>
        <v>0.07155753377755551</v>
      </c>
      <c r="K12" s="11">
        <v>39.5</v>
      </c>
      <c r="L12" s="11" t="s">
        <v>15</v>
      </c>
      <c r="M12" s="17"/>
    </row>
    <row r="13" spans="1:13" ht="14.25" customHeight="1">
      <c r="A13" s="8">
        <v>5956</v>
      </c>
      <c r="B13" s="8">
        <v>282</v>
      </c>
      <c r="C13" s="8">
        <v>111</v>
      </c>
      <c r="D13" s="8">
        <v>1</v>
      </c>
      <c r="E13" s="8">
        <v>2020</v>
      </c>
      <c r="F13" s="9">
        <v>5.7551</v>
      </c>
      <c r="G13" s="9">
        <v>6.382</v>
      </c>
      <c r="H13" s="10">
        <f t="shared" si="3"/>
        <v>0.6269</v>
      </c>
      <c r="I13" s="9">
        <f t="shared" si="0"/>
        <v>0.07155753377755551</v>
      </c>
      <c r="J13" s="10">
        <f t="shared" si="1"/>
        <v>0.6984575337775555</v>
      </c>
      <c r="K13" s="11">
        <v>39.5</v>
      </c>
      <c r="L13" s="11" t="s">
        <v>15</v>
      </c>
      <c r="M13" s="17"/>
    </row>
    <row r="14" spans="1:13" ht="14.25" customHeight="1">
      <c r="A14" s="8">
        <v>5956</v>
      </c>
      <c r="B14" s="8">
        <v>282</v>
      </c>
      <c r="C14" s="8">
        <v>121</v>
      </c>
      <c r="D14" s="8">
        <v>1</v>
      </c>
      <c r="E14" s="8">
        <v>2020</v>
      </c>
      <c r="F14" s="9">
        <v>7.4364</v>
      </c>
      <c r="G14" s="9">
        <v>7.4364</v>
      </c>
      <c r="H14" s="10">
        <f t="shared" si="3"/>
        <v>0</v>
      </c>
      <c r="I14" s="9">
        <f t="shared" si="0"/>
        <v>0.11865869525138951</v>
      </c>
      <c r="J14" s="10">
        <f t="shared" si="1"/>
        <v>0.11865869525138951</v>
      </c>
      <c r="K14" s="11">
        <v>65.5</v>
      </c>
      <c r="L14" s="11" t="s">
        <v>15</v>
      </c>
      <c r="M14" s="17"/>
    </row>
    <row r="15" spans="1:13" ht="14.25" customHeight="1">
      <c r="A15" s="8">
        <v>5956</v>
      </c>
      <c r="B15" s="8">
        <v>282</v>
      </c>
      <c r="C15" s="8">
        <v>131</v>
      </c>
      <c r="D15" s="8">
        <v>1</v>
      </c>
      <c r="E15" s="8">
        <v>2020</v>
      </c>
      <c r="F15" s="9">
        <v>4.4777</v>
      </c>
      <c r="G15" s="9">
        <v>4.5632</v>
      </c>
      <c r="H15" s="10">
        <f t="shared" si="3"/>
        <v>0.08550000000000058</v>
      </c>
      <c r="I15" s="9">
        <f t="shared" si="0"/>
        <v>0.06576046775000671</v>
      </c>
      <c r="J15" s="10">
        <f t="shared" si="1"/>
        <v>0.1512604677500073</v>
      </c>
      <c r="K15" s="11">
        <v>36.3</v>
      </c>
      <c r="L15" s="11" t="s">
        <v>15</v>
      </c>
      <c r="M15" s="17"/>
    </row>
    <row r="16" spans="1:13" ht="14.25" customHeight="1">
      <c r="A16" s="8">
        <v>5956</v>
      </c>
      <c r="B16" s="8">
        <v>282</v>
      </c>
      <c r="C16" s="8">
        <v>141</v>
      </c>
      <c r="D16" s="8">
        <v>1</v>
      </c>
      <c r="E16" s="8">
        <v>2020</v>
      </c>
      <c r="F16" s="9">
        <v>9.9311</v>
      </c>
      <c r="G16" s="9">
        <v>11.0084</v>
      </c>
      <c r="H16" s="10">
        <f t="shared" si="3"/>
        <v>1.0772999999999993</v>
      </c>
      <c r="I16" s="9">
        <f t="shared" si="0"/>
        <v>0.15199182490979515</v>
      </c>
      <c r="J16" s="10">
        <f t="shared" si="1"/>
        <v>1.2292918249097944</v>
      </c>
      <c r="K16" s="11">
        <v>83.9</v>
      </c>
      <c r="L16" s="11" t="s">
        <v>15</v>
      </c>
      <c r="M16" s="17"/>
    </row>
    <row r="17" spans="1:13" ht="14.25" customHeight="1">
      <c r="A17" s="8">
        <v>5956</v>
      </c>
      <c r="B17" s="8">
        <v>282</v>
      </c>
      <c r="C17" s="8">
        <v>151</v>
      </c>
      <c r="D17" s="8">
        <v>1</v>
      </c>
      <c r="E17" s="8">
        <v>2020</v>
      </c>
      <c r="F17" s="9">
        <v>8.223</v>
      </c>
      <c r="G17" s="33">
        <v>8.223</v>
      </c>
      <c r="H17" s="10">
        <f t="shared" si="3"/>
        <v>0</v>
      </c>
      <c r="I17" s="9">
        <f t="shared" si="0"/>
        <v>0.10905730464326181</v>
      </c>
      <c r="J17" s="10">
        <f t="shared" si="1"/>
        <v>0.10905730464326181</v>
      </c>
      <c r="K17" s="11">
        <v>60.2</v>
      </c>
      <c r="L17" s="11" t="s">
        <v>15</v>
      </c>
      <c r="M17" s="31" t="s">
        <v>30</v>
      </c>
    </row>
    <row r="18" spans="1:13" ht="15">
      <c r="A18" s="8">
        <v>5956</v>
      </c>
      <c r="B18" s="8">
        <v>282</v>
      </c>
      <c r="C18" s="8">
        <v>161</v>
      </c>
      <c r="D18" s="8">
        <v>1</v>
      </c>
      <c r="E18" s="8">
        <v>2020</v>
      </c>
      <c r="F18" s="36"/>
      <c r="G18" s="36"/>
      <c r="H18" s="10">
        <v>0.401</v>
      </c>
      <c r="I18" s="9">
        <f t="shared" si="0"/>
        <v>0.06829668413705932</v>
      </c>
      <c r="J18" s="10">
        <f t="shared" si="1"/>
        <v>0.46929668413705933</v>
      </c>
      <c r="K18" s="13">
        <v>37.7</v>
      </c>
      <c r="L18" s="11" t="s">
        <v>15</v>
      </c>
      <c r="M18" s="31" t="s">
        <v>31</v>
      </c>
    </row>
    <row r="19" spans="1:13" ht="14.25" customHeight="1">
      <c r="A19" s="8">
        <v>5956</v>
      </c>
      <c r="B19" s="8">
        <v>282</v>
      </c>
      <c r="C19" s="8">
        <v>171</v>
      </c>
      <c r="D19" s="8">
        <v>1</v>
      </c>
      <c r="E19" s="8">
        <v>2020</v>
      </c>
      <c r="F19" s="9">
        <v>4.5832</v>
      </c>
      <c r="G19" s="9">
        <v>4.5835</v>
      </c>
      <c r="H19" s="10">
        <f aca="true" t="shared" si="4" ref="H19:H35">SUM(G19-F19)</f>
        <v>0.000300000000000189</v>
      </c>
      <c r="I19" s="9">
        <f t="shared" si="0"/>
        <v>0.07282564197108181</v>
      </c>
      <c r="J19" s="10">
        <f t="shared" si="1"/>
        <v>0.073125641971082</v>
      </c>
      <c r="K19" s="11">
        <v>40.2</v>
      </c>
      <c r="L19" s="11" t="s">
        <v>15</v>
      </c>
      <c r="M19" s="17"/>
    </row>
    <row r="20" spans="1:13" ht="14.25" customHeight="1">
      <c r="A20" s="8">
        <v>5956</v>
      </c>
      <c r="B20" s="8">
        <v>282</v>
      </c>
      <c r="C20" s="8">
        <v>181</v>
      </c>
      <c r="D20" s="8">
        <v>1</v>
      </c>
      <c r="E20" s="8">
        <v>2020</v>
      </c>
      <c r="F20" s="9">
        <v>4.6697</v>
      </c>
      <c r="G20" s="9">
        <v>4.6697</v>
      </c>
      <c r="H20" s="10">
        <f t="shared" si="4"/>
        <v>0</v>
      </c>
      <c r="I20" s="9">
        <f t="shared" si="0"/>
        <v>0.07970965787879603</v>
      </c>
      <c r="J20" s="10">
        <f t="shared" si="1"/>
        <v>0.07970965787879603</v>
      </c>
      <c r="K20" s="11">
        <v>44</v>
      </c>
      <c r="L20" s="11" t="s">
        <v>15</v>
      </c>
      <c r="M20" s="17"/>
    </row>
    <row r="21" spans="1:13" ht="14.25" customHeight="1">
      <c r="A21" s="8">
        <v>5956</v>
      </c>
      <c r="B21" s="8">
        <v>282</v>
      </c>
      <c r="C21" s="8">
        <v>191</v>
      </c>
      <c r="D21" s="8">
        <v>1</v>
      </c>
      <c r="E21" s="8">
        <v>2020</v>
      </c>
      <c r="F21" s="9">
        <v>4.2646</v>
      </c>
      <c r="G21" s="9">
        <v>4.3519</v>
      </c>
      <c r="H21" s="10">
        <f t="shared" si="4"/>
        <v>0.08729999999999993</v>
      </c>
      <c r="I21" s="9">
        <f t="shared" si="0"/>
        <v>0.07155753377755551</v>
      </c>
      <c r="J21" s="10">
        <f t="shared" si="1"/>
        <v>0.15885753377755546</v>
      </c>
      <c r="K21" s="11">
        <v>39.5</v>
      </c>
      <c r="L21" s="11" t="s">
        <v>15</v>
      </c>
      <c r="M21" s="17"/>
    </row>
    <row r="22" spans="1:13" ht="14.25" customHeight="1">
      <c r="A22" s="8">
        <v>5956</v>
      </c>
      <c r="B22" s="8">
        <v>282</v>
      </c>
      <c r="C22" s="8">
        <v>201</v>
      </c>
      <c r="D22" s="8">
        <v>1</v>
      </c>
      <c r="E22" s="8">
        <v>2020</v>
      </c>
      <c r="F22" s="9">
        <v>3.92</v>
      </c>
      <c r="G22" s="9">
        <v>3.92</v>
      </c>
      <c r="H22" s="10">
        <f t="shared" si="4"/>
        <v>0</v>
      </c>
      <c r="I22" s="9">
        <f t="shared" si="0"/>
        <v>0.07155753377755551</v>
      </c>
      <c r="J22" s="10">
        <f t="shared" si="1"/>
        <v>0.07155753377755551</v>
      </c>
      <c r="K22" s="11">
        <v>39.5</v>
      </c>
      <c r="L22" s="11" t="s">
        <v>15</v>
      </c>
      <c r="M22" s="17"/>
    </row>
    <row r="23" spans="1:13" ht="14.25" customHeight="1">
      <c r="A23" s="8">
        <v>5956</v>
      </c>
      <c r="B23" s="8">
        <v>282</v>
      </c>
      <c r="C23" s="8">
        <v>211</v>
      </c>
      <c r="D23" s="8">
        <v>1</v>
      </c>
      <c r="E23" s="8">
        <v>2020</v>
      </c>
      <c r="F23" s="9">
        <v>7.1738</v>
      </c>
      <c r="G23" s="9">
        <v>7.1738</v>
      </c>
      <c r="H23" s="10">
        <f t="shared" si="4"/>
        <v>0</v>
      </c>
      <c r="I23" s="9">
        <f t="shared" si="0"/>
        <v>0.11847753693802864</v>
      </c>
      <c r="J23" s="10">
        <f t="shared" si="1"/>
        <v>0.11847753693802864</v>
      </c>
      <c r="K23" s="11">
        <v>65.4</v>
      </c>
      <c r="L23" s="11" t="s">
        <v>15</v>
      </c>
      <c r="M23" s="17"/>
    </row>
    <row r="24" spans="1:13" ht="14.25" customHeight="1">
      <c r="A24" s="8">
        <v>5956</v>
      </c>
      <c r="B24" s="8">
        <v>282</v>
      </c>
      <c r="C24" s="8">
        <v>221</v>
      </c>
      <c r="D24" s="8">
        <v>1</v>
      </c>
      <c r="E24" s="8">
        <v>2020</v>
      </c>
      <c r="F24" s="9">
        <v>6.0885</v>
      </c>
      <c r="G24" s="9">
        <v>6.9352</v>
      </c>
      <c r="H24" s="10">
        <f t="shared" si="4"/>
        <v>0.8467000000000002</v>
      </c>
      <c r="I24" s="9">
        <f t="shared" si="0"/>
        <v>0.06576046775000671</v>
      </c>
      <c r="J24" s="10">
        <f t="shared" si="1"/>
        <v>0.912460467750007</v>
      </c>
      <c r="K24" s="11">
        <v>36.3</v>
      </c>
      <c r="L24" s="11" t="s">
        <v>15</v>
      </c>
      <c r="M24" s="17"/>
    </row>
    <row r="25" spans="1:13" ht="15">
      <c r="A25" s="8">
        <v>5956</v>
      </c>
      <c r="B25" s="8">
        <v>282</v>
      </c>
      <c r="C25" s="8">
        <v>231</v>
      </c>
      <c r="D25" s="8">
        <v>1</v>
      </c>
      <c r="E25" s="8">
        <v>2020</v>
      </c>
      <c r="F25" s="12">
        <v>8.9836</v>
      </c>
      <c r="G25" s="12">
        <v>9.0839</v>
      </c>
      <c r="H25" s="10">
        <f t="shared" si="4"/>
        <v>0.10030000000000072</v>
      </c>
      <c r="I25" s="9">
        <f t="shared" si="0"/>
        <v>0.15217298322315603</v>
      </c>
      <c r="J25" s="10">
        <f t="shared" si="1"/>
        <v>0.25247298322315676</v>
      </c>
      <c r="K25" s="13">
        <v>84</v>
      </c>
      <c r="L25" s="11" t="s">
        <v>15</v>
      </c>
      <c r="M25" s="17"/>
    </row>
    <row r="26" spans="1:13" ht="14.25" customHeight="1">
      <c r="A26" s="8">
        <v>5956</v>
      </c>
      <c r="B26" s="8">
        <v>282</v>
      </c>
      <c r="C26" s="8">
        <v>241</v>
      </c>
      <c r="D26" s="8">
        <v>1</v>
      </c>
      <c r="E26" s="8">
        <v>2020</v>
      </c>
      <c r="F26" s="9">
        <v>9.8466</v>
      </c>
      <c r="G26" s="9">
        <v>10.4843</v>
      </c>
      <c r="H26" s="10">
        <f t="shared" si="4"/>
        <v>0.6376999999999988</v>
      </c>
      <c r="I26" s="9">
        <f t="shared" si="0"/>
        <v>0.10869498801654001</v>
      </c>
      <c r="J26" s="10">
        <f t="shared" si="1"/>
        <v>0.7463949880165388</v>
      </c>
      <c r="K26" s="11">
        <v>60</v>
      </c>
      <c r="L26" s="11" t="s">
        <v>15</v>
      </c>
      <c r="M26" s="17"/>
    </row>
    <row r="27" spans="1:13" ht="14.25" customHeight="1">
      <c r="A27" s="8">
        <v>5956</v>
      </c>
      <c r="B27" s="8">
        <v>282</v>
      </c>
      <c r="C27" s="8">
        <v>251</v>
      </c>
      <c r="D27" s="8">
        <v>1</v>
      </c>
      <c r="E27" s="8">
        <v>2020</v>
      </c>
      <c r="F27" s="9">
        <v>5.0114</v>
      </c>
      <c r="G27" s="9">
        <v>5.3034</v>
      </c>
      <c r="H27" s="10">
        <f t="shared" si="4"/>
        <v>0.2919999999999998</v>
      </c>
      <c r="I27" s="9">
        <f t="shared" si="0"/>
        <v>0.06829668413705932</v>
      </c>
      <c r="J27" s="10">
        <f t="shared" si="1"/>
        <v>0.3602966841370591</v>
      </c>
      <c r="K27" s="11">
        <v>37.7</v>
      </c>
      <c r="L27" s="11" t="s">
        <v>15</v>
      </c>
      <c r="M27" s="17"/>
    </row>
    <row r="28" spans="1:13" ht="14.25" customHeight="1">
      <c r="A28" s="8">
        <v>5956</v>
      </c>
      <c r="B28" s="8">
        <v>282</v>
      </c>
      <c r="C28" s="8">
        <v>261</v>
      </c>
      <c r="D28" s="8">
        <v>1</v>
      </c>
      <c r="E28" s="8">
        <v>2020</v>
      </c>
      <c r="F28" s="9">
        <v>4.919</v>
      </c>
      <c r="G28" s="9">
        <v>5.1654</v>
      </c>
      <c r="H28" s="10">
        <f t="shared" si="4"/>
        <v>0.2464000000000004</v>
      </c>
      <c r="I28" s="9">
        <f t="shared" si="0"/>
        <v>0.07282564197108181</v>
      </c>
      <c r="J28" s="10">
        <f t="shared" si="1"/>
        <v>0.3192256419710822</v>
      </c>
      <c r="K28" s="11">
        <v>40.2</v>
      </c>
      <c r="L28" s="11" t="s">
        <v>15</v>
      </c>
      <c r="M28" s="17"/>
    </row>
    <row r="29" spans="1:13" ht="14.25" customHeight="1">
      <c r="A29" s="8">
        <v>5956</v>
      </c>
      <c r="B29" s="8">
        <v>282</v>
      </c>
      <c r="C29" s="8">
        <v>271</v>
      </c>
      <c r="D29" s="8">
        <v>1</v>
      </c>
      <c r="E29" s="8">
        <v>2020</v>
      </c>
      <c r="F29" s="9">
        <v>3.2666</v>
      </c>
      <c r="G29" s="9">
        <v>3.5018</v>
      </c>
      <c r="H29" s="10">
        <f t="shared" si="4"/>
        <v>0.23519999999999985</v>
      </c>
      <c r="I29" s="9">
        <f t="shared" si="0"/>
        <v>0.07970965787879603</v>
      </c>
      <c r="J29" s="10">
        <f t="shared" si="1"/>
        <v>0.3149096578787959</v>
      </c>
      <c r="K29" s="11">
        <v>44</v>
      </c>
      <c r="L29" s="11" t="s">
        <v>15</v>
      </c>
      <c r="M29" s="17"/>
    </row>
    <row r="30" spans="1:13" ht="14.25" customHeight="1">
      <c r="A30" s="8">
        <v>5956</v>
      </c>
      <c r="B30" s="8">
        <v>282</v>
      </c>
      <c r="C30" s="8">
        <v>281</v>
      </c>
      <c r="D30" s="8">
        <v>1</v>
      </c>
      <c r="E30" s="8">
        <v>2020</v>
      </c>
      <c r="F30" s="9">
        <v>4.2968</v>
      </c>
      <c r="G30" s="9">
        <v>5.0373</v>
      </c>
      <c r="H30" s="10">
        <f t="shared" si="4"/>
        <v>0.7404999999999999</v>
      </c>
      <c r="I30" s="9">
        <f t="shared" si="0"/>
        <v>0.0717386920909164</v>
      </c>
      <c r="J30" s="10">
        <f t="shared" si="1"/>
        <v>0.8122386920909164</v>
      </c>
      <c r="K30" s="11">
        <v>39.6</v>
      </c>
      <c r="L30" s="11" t="s">
        <v>15</v>
      </c>
      <c r="M30" s="17"/>
    </row>
    <row r="31" spans="1:13" ht="14.25" customHeight="1">
      <c r="A31" s="8">
        <v>5956</v>
      </c>
      <c r="B31" s="8">
        <v>282</v>
      </c>
      <c r="C31" s="8">
        <v>291</v>
      </c>
      <c r="D31" s="8">
        <v>1</v>
      </c>
      <c r="E31" s="8">
        <v>2020</v>
      </c>
      <c r="F31" s="9">
        <v>5.6005</v>
      </c>
      <c r="G31" s="9">
        <v>6.3427</v>
      </c>
      <c r="H31" s="10">
        <f t="shared" si="4"/>
        <v>0.7421999999999995</v>
      </c>
      <c r="I31" s="9">
        <f t="shared" si="0"/>
        <v>0.07155753377755551</v>
      </c>
      <c r="J31" s="10">
        <f t="shared" si="1"/>
        <v>0.813757533777555</v>
      </c>
      <c r="K31" s="11">
        <v>39.5</v>
      </c>
      <c r="L31" s="11" t="s">
        <v>15</v>
      </c>
      <c r="M31" s="17"/>
    </row>
    <row r="32" spans="1:13" ht="14.25" customHeight="1">
      <c r="A32" s="8">
        <v>5956</v>
      </c>
      <c r="B32" s="8">
        <v>282</v>
      </c>
      <c r="C32" s="8">
        <v>301</v>
      </c>
      <c r="D32" s="8">
        <v>1</v>
      </c>
      <c r="E32" s="8">
        <v>2020</v>
      </c>
      <c r="F32" s="9">
        <v>6.9243</v>
      </c>
      <c r="G32" s="9">
        <v>6.9243</v>
      </c>
      <c r="H32" s="10">
        <f t="shared" si="4"/>
        <v>0</v>
      </c>
      <c r="I32" s="9">
        <f t="shared" si="0"/>
        <v>0.11811522031130683</v>
      </c>
      <c r="J32" s="10">
        <f t="shared" si="1"/>
        <v>0.11811522031130683</v>
      </c>
      <c r="K32" s="11">
        <v>65.2</v>
      </c>
      <c r="L32" s="11" t="s">
        <v>15</v>
      </c>
      <c r="M32" s="17"/>
    </row>
    <row r="33" spans="1:13" ht="14.25" customHeight="1">
      <c r="A33" s="8">
        <v>5956</v>
      </c>
      <c r="B33" s="8">
        <v>282</v>
      </c>
      <c r="C33" s="8">
        <v>311</v>
      </c>
      <c r="D33" s="8">
        <v>1</v>
      </c>
      <c r="E33" s="8">
        <v>2020</v>
      </c>
      <c r="F33" s="9">
        <v>5.7472</v>
      </c>
      <c r="G33" s="9">
        <v>6.1034</v>
      </c>
      <c r="H33" s="10">
        <f t="shared" si="4"/>
        <v>0.3561999999999994</v>
      </c>
      <c r="I33" s="9">
        <f t="shared" si="0"/>
        <v>0.06557930943664582</v>
      </c>
      <c r="J33" s="10">
        <f t="shared" si="1"/>
        <v>0.4217793094366452</v>
      </c>
      <c r="K33" s="11">
        <v>36.2</v>
      </c>
      <c r="L33" s="11" t="s">
        <v>15</v>
      </c>
      <c r="M33" s="17"/>
    </row>
    <row r="34" spans="1:13" ht="14.25" customHeight="1">
      <c r="A34" s="8">
        <v>5956</v>
      </c>
      <c r="B34" s="8">
        <v>282</v>
      </c>
      <c r="C34" s="8">
        <v>321</v>
      </c>
      <c r="D34" s="8">
        <v>1</v>
      </c>
      <c r="E34" s="8">
        <v>2020</v>
      </c>
      <c r="F34" s="9">
        <v>14.7465</v>
      </c>
      <c r="G34" s="9">
        <v>15.3096</v>
      </c>
      <c r="H34" s="10">
        <f t="shared" si="4"/>
        <v>0.5631000000000004</v>
      </c>
      <c r="I34" s="9">
        <f t="shared" si="0"/>
        <v>0.15181066659643422</v>
      </c>
      <c r="J34" s="10">
        <f t="shared" si="1"/>
        <v>0.7149106665964347</v>
      </c>
      <c r="K34" s="11">
        <v>83.8</v>
      </c>
      <c r="L34" s="11" t="s">
        <v>15</v>
      </c>
      <c r="M34" s="17"/>
    </row>
    <row r="35" spans="1:13" ht="14.25" customHeight="1">
      <c r="A35" s="8">
        <v>5956</v>
      </c>
      <c r="B35" s="8">
        <v>282</v>
      </c>
      <c r="C35" s="8">
        <v>331</v>
      </c>
      <c r="D35" s="8">
        <v>1</v>
      </c>
      <c r="E35" s="8">
        <v>2020</v>
      </c>
      <c r="F35" s="9">
        <v>7.6866</v>
      </c>
      <c r="G35" s="9">
        <v>10.8943</v>
      </c>
      <c r="H35" s="10">
        <f t="shared" si="4"/>
        <v>3.207699999999999</v>
      </c>
      <c r="I35" s="9">
        <f aca="true" t="shared" si="5" ref="I35:I66">$J$81*(K35/$J$84)</f>
        <v>0.10887614632990092</v>
      </c>
      <c r="J35" s="10">
        <f aca="true" t="shared" si="6" ref="J35:J66">H35+I35</f>
        <v>3.3165761463299</v>
      </c>
      <c r="K35" s="11">
        <v>60.1</v>
      </c>
      <c r="L35" s="11" t="s">
        <v>15</v>
      </c>
      <c r="M35" s="32" t="s">
        <v>25</v>
      </c>
    </row>
    <row r="36" spans="1:13" ht="14.25" customHeight="1">
      <c r="A36" s="8">
        <v>5956</v>
      </c>
      <c r="B36" s="8">
        <v>282</v>
      </c>
      <c r="C36" s="8">
        <v>341</v>
      </c>
      <c r="D36" s="8">
        <v>1</v>
      </c>
      <c r="E36" s="8">
        <v>2020</v>
      </c>
      <c r="F36" s="9">
        <v>6.3654</v>
      </c>
      <c r="G36" s="9">
        <v>7.2935</v>
      </c>
      <c r="H36" s="10">
        <f aca="true" t="shared" si="7" ref="H36:H56">SUM(G36-F36)</f>
        <v>0.9280999999999997</v>
      </c>
      <c r="I36" s="9">
        <f t="shared" si="5"/>
        <v>0.06829668413705932</v>
      </c>
      <c r="J36" s="10">
        <f t="shared" si="6"/>
        <v>0.9963966841370591</v>
      </c>
      <c r="K36" s="11">
        <v>37.7</v>
      </c>
      <c r="L36" s="11" t="s">
        <v>15</v>
      </c>
      <c r="M36" s="17"/>
    </row>
    <row r="37" spans="1:13" ht="14.25" customHeight="1">
      <c r="A37" s="8">
        <v>5956</v>
      </c>
      <c r="B37" s="8">
        <v>282</v>
      </c>
      <c r="C37" s="8">
        <v>351</v>
      </c>
      <c r="D37" s="8">
        <v>1</v>
      </c>
      <c r="E37" s="8">
        <v>2020</v>
      </c>
      <c r="F37" s="9">
        <v>5.1672</v>
      </c>
      <c r="G37" s="9">
        <v>5.554</v>
      </c>
      <c r="H37" s="10">
        <f t="shared" si="7"/>
        <v>0.38680000000000003</v>
      </c>
      <c r="I37" s="9">
        <f t="shared" si="5"/>
        <v>0.07282564197108181</v>
      </c>
      <c r="J37" s="10">
        <f t="shared" si="6"/>
        <v>0.45962564197108186</v>
      </c>
      <c r="K37" s="11">
        <v>40.2</v>
      </c>
      <c r="L37" s="11" t="s">
        <v>15</v>
      </c>
      <c r="M37" s="17"/>
    </row>
    <row r="38" spans="1:13" ht="14.25" customHeight="1">
      <c r="A38" s="8">
        <v>5956</v>
      </c>
      <c r="B38" s="8">
        <v>282</v>
      </c>
      <c r="C38" s="8">
        <v>361</v>
      </c>
      <c r="D38" s="8">
        <v>1</v>
      </c>
      <c r="E38" s="8">
        <v>2020</v>
      </c>
      <c r="F38" s="9">
        <v>5.3096</v>
      </c>
      <c r="G38" s="9">
        <v>5.31</v>
      </c>
      <c r="H38" s="10">
        <f t="shared" si="7"/>
        <v>0.00039999999999995595</v>
      </c>
      <c r="I38" s="9">
        <f t="shared" si="5"/>
        <v>0.07970965787879603</v>
      </c>
      <c r="J38" s="10">
        <f t="shared" si="6"/>
        <v>0.08010965787879598</v>
      </c>
      <c r="K38" s="11">
        <v>44</v>
      </c>
      <c r="L38" s="11" t="s">
        <v>15</v>
      </c>
      <c r="M38" s="17"/>
    </row>
    <row r="39" spans="1:13" ht="14.25" customHeight="1">
      <c r="A39" s="8">
        <v>5956</v>
      </c>
      <c r="B39" s="8">
        <v>282</v>
      </c>
      <c r="C39" s="8">
        <v>371</v>
      </c>
      <c r="D39" s="8">
        <v>1</v>
      </c>
      <c r="E39" s="8">
        <v>2020</v>
      </c>
      <c r="F39" s="9">
        <v>5.1704</v>
      </c>
      <c r="G39" s="33">
        <v>5.1704</v>
      </c>
      <c r="H39" s="10">
        <f t="shared" si="7"/>
        <v>0</v>
      </c>
      <c r="I39" s="9">
        <f t="shared" si="5"/>
        <v>0.07191985040427733</v>
      </c>
      <c r="J39" s="10">
        <f t="shared" si="6"/>
        <v>0.07191985040427733</v>
      </c>
      <c r="K39" s="11">
        <v>39.7</v>
      </c>
      <c r="L39" s="11" t="s">
        <v>15</v>
      </c>
      <c r="M39" s="31" t="s">
        <v>30</v>
      </c>
    </row>
    <row r="40" spans="1:13" ht="14.25" customHeight="1">
      <c r="A40" s="8">
        <v>5956</v>
      </c>
      <c r="B40" s="8">
        <v>282</v>
      </c>
      <c r="C40" s="8">
        <v>381</v>
      </c>
      <c r="D40" s="8">
        <v>1</v>
      </c>
      <c r="E40" s="8">
        <v>2020</v>
      </c>
      <c r="F40" s="9">
        <v>5.8039</v>
      </c>
      <c r="G40" s="9">
        <v>5.8439</v>
      </c>
      <c r="H40" s="10">
        <f t="shared" si="7"/>
        <v>0.040000000000000036</v>
      </c>
      <c r="I40" s="9">
        <f t="shared" si="5"/>
        <v>0.07191985040427733</v>
      </c>
      <c r="J40" s="10">
        <f t="shared" si="6"/>
        <v>0.11191985040427736</v>
      </c>
      <c r="K40" s="11">
        <v>39.7</v>
      </c>
      <c r="L40" s="11" t="s">
        <v>15</v>
      </c>
      <c r="M40" s="17"/>
    </row>
    <row r="41" spans="1:13" ht="14.25" customHeight="1">
      <c r="A41" s="8">
        <v>5956</v>
      </c>
      <c r="B41" s="8">
        <v>282</v>
      </c>
      <c r="C41" s="8">
        <v>391</v>
      </c>
      <c r="D41" s="8">
        <v>1</v>
      </c>
      <c r="E41" s="8">
        <v>2020</v>
      </c>
      <c r="F41" s="9">
        <v>4.3642</v>
      </c>
      <c r="G41" s="9">
        <v>5.299</v>
      </c>
      <c r="H41" s="10">
        <f t="shared" si="7"/>
        <v>0.9348000000000001</v>
      </c>
      <c r="I41" s="9">
        <f t="shared" si="5"/>
        <v>0.11829637862466771</v>
      </c>
      <c r="J41" s="10">
        <f t="shared" si="6"/>
        <v>1.0530963786246679</v>
      </c>
      <c r="K41" s="11">
        <v>65.3</v>
      </c>
      <c r="L41" s="11" t="s">
        <v>15</v>
      </c>
      <c r="M41" s="17"/>
    </row>
    <row r="42" spans="1:13" ht="14.25" customHeight="1">
      <c r="A42" s="8">
        <v>5956</v>
      </c>
      <c r="B42" s="8">
        <v>282</v>
      </c>
      <c r="C42" s="8">
        <v>401</v>
      </c>
      <c r="D42" s="8">
        <v>1</v>
      </c>
      <c r="E42" s="8">
        <v>2020</v>
      </c>
      <c r="F42" s="9">
        <v>5.0503</v>
      </c>
      <c r="G42" s="9">
        <v>5.4358</v>
      </c>
      <c r="H42" s="10">
        <f t="shared" si="7"/>
        <v>0.3855000000000004</v>
      </c>
      <c r="I42" s="9">
        <f t="shared" si="5"/>
        <v>0.06576046775000671</v>
      </c>
      <c r="J42" s="10">
        <f t="shared" si="6"/>
        <v>0.4512604677500071</v>
      </c>
      <c r="K42" s="11">
        <v>36.3</v>
      </c>
      <c r="L42" s="11" t="s">
        <v>15</v>
      </c>
      <c r="M42" s="17"/>
    </row>
    <row r="43" spans="1:13" ht="14.25" customHeight="1">
      <c r="A43" s="8">
        <v>5956</v>
      </c>
      <c r="B43" s="8">
        <v>282</v>
      </c>
      <c r="C43" s="8">
        <v>411</v>
      </c>
      <c r="D43" s="8">
        <v>1</v>
      </c>
      <c r="E43" s="8">
        <v>2020</v>
      </c>
      <c r="F43" s="9">
        <v>0.9288</v>
      </c>
      <c r="G43" s="9">
        <v>1.9138</v>
      </c>
      <c r="H43" s="10">
        <f t="shared" si="7"/>
        <v>0.985</v>
      </c>
      <c r="I43" s="9">
        <f t="shared" si="5"/>
        <v>0.15181066659643422</v>
      </c>
      <c r="J43" s="10">
        <f t="shared" si="6"/>
        <v>1.1368106665964341</v>
      </c>
      <c r="K43" s="11">
        <v>83.8</v>
      </c>
      <c r="L43" s="11" t="s">
        <v>15</v>
      </c>
      <c r="M43" s="17"/>
    </row>
    <row r="44" spans="1:13" ht="14.25" customHeight="1">
      <c r="A44" s="8">
        <v>5956</v>
      </c>
      <c r="B44" s="8">
        <v>282</v>
      </c>
      <c r="C44" s="8">
        <v>421</v>
      </c>
      <c r="D44" s="8">
        <v>1</v>
      </c>
      <c r="E44" s="8">
        <v>2020</v>
      </c>
      <c r="F44" s="9">
        <v>6.8716</v>
      </c>
      <c r="G44" s="9">
        <v>7.2674</v>
      </c>
      <c r="H44" s="10">
        <f t="shared" si="7"/>
        <v>0.3958000000000004</v>
      </c>
      <c r="I44" s="9">
        <f t="shared" si="5"/>
        <v>0.10851382970317912</v>
      </c>
      <c r="J44" s="10">
        <f t="shared" si="6"/>
        <v>0.5043138297031795</v>
      </c>
      <c r="K44" s="11">
        <v>59.9</v>
      </c>
      <c r="L44" s="11" t="s">
        <v>15</v>
      </c>
      <c r="M44" s="17"/>
    </row>
    <row r="45" spans="1:13" ht="14.25" customHeight="1">
      <c r="A45" s="8">
        <v>5956</v>
      </c>
      <c r="B45" s="8">
        <v>282</v>
      </c>
      <c r="C45" s="8">
        <v>431</v>
      </c>
      <c r="D45" s="8">
        <v>1</v>
      </c>
      <c r="E45" s="8">
        <v>2020</v>
      </c>
      <c r="F45" s="9">
        <v>4.0813</v>
      </c>
      <c r="G45" s="9">
        <v>4.293</v>
      </c>
      <c r="H45" s="10">
        <f t="shared" si="7"/>
        <v>0.21170000000000044</v>
      </c>
      <c r="I45" s="9">
        <f t="shared" si="5"/>
        <v>0.06829668413705932</v>
      </c>
      <c r="J45" s="10">
        <f t="shared" si="6"/>
        <v>0.27999668413705975</v>
      </c>
      <c r="K45" s="11">
        <v>37.7</v>
      </c>
      <c r="L45" s="11" t="s">
        <v>15</v>
      </c>
      <c r="M45" s="31" t="s">
        <v>29</v>
      </c>
    </row>
    <row r="46" spans="1:13" ht="14.25" customHeight="1">
      <c r="A46" s="8">
        <v>5956</v>
      </c>
      <c r="B46" s="8">
        <v>282</v>
      </c>
      <c r="C46" s="8">
        <v>441</v>
      </c>
      <c r="D46" s="8">
        <v>1</v>
      </c>
      <c r="E46" s="8">
        <v>2020</v>
      </c>
      <c r="F46" s="9">
        <v>4.8417</v>
      </c>
      <c r="G46" s="9">
        <v>5.2474</v>
      </c>
      <c r="H46" s="10">
        <f t="shared" si="7"/>
        <v>0.4056999999999995</v>
      </c>
      <c r="I46" s="9">
        <f t="shared" si="5"/>
        <v>0.07210100871763821</v>
      </c>
      <c r="J46" s="10">
        <f t="shared" si="6"/>
        <v>0.4778010087176377</v>
      </c>
      <c r="K46" s="11">
        <v>39.8</v>
      </c>
      <c r="L46" s="11" t="s">
        <v>15</v>
      </c>
      <c r="M46" s="31" t="s">
        <v>32</v>
      </c>
    </row>
    <row r="47" spans="1:13" ht="14.25" customHeight="1">
      <c r="A47" s="8">
        <v>5956</v>
      </c>
      <c r="B47" s="8">
        <v>282</v>
      </c>
      <c r="C47" s="8">
        <v>451</v>
      </c>
      <c r="D47" s="8">
        <v>1</v>
      </c>
      <c r="E47" s="8">
        <v>2020</v>
      </c>
      <c r="F47" s="9">
        <v>4.2946</v>
      </c>
      <c r="G47" s="9">
        <v>4.3332</v>
      </c>
      <c r="H47" s="10">
        <f t="shared" si="7"/>
        <v>0.038599999999999746</v>
      </c>
      <c r="I47" s="9">
        <f t="shared" si="5"/>
        <v>0.0795284995654351</v>
      </c>
      <c r="J47" s="10">
        <f t="shared" si="6"/>
        <v>0.11812849956543485</v>
      </c>
      <c r="K47" s="11">
        <v>43.9</v>
      </c>
      <c r="L47" s="11" t="s">
        <v>15</v>
      </c>
      <c r="M47" s="17"/>
    </row>
    <row r="48" spans="1:13" ht="14.25" customHeight="1">
      <c r="A48" s="8">
        <v>5956</v>
      </c>
      <c r="B48" s="8">
        <v>282</v>
      </c>
      <c r="C48" s="8">
        <v>461</v>
      </c>
      <c r="D48" s="8">
        <v>1</v>
      </c>
      <c r="E48" s="8">
        <v>2020</v>
      </c>
      <c r="F48" s="9">
        <v>3.9866</v>
      </c>
      <c r="G48" s="9">
        <v>4.0782</v>
      </c>
      <c r="H48" s="10">
        <f t="shared" si="7"/>
        <v>0.09159999999999968</v>
      </c>
      <c r="I48" s="9">
        <f t="shared" si="5"/>
        <v>0.07210100871763821</v>
      </c>
      <c r="J48" s="10">
        <f t="shared" si="6"/>
        <v>0.16370100871763787</v>
      </c>
      <c r="K48" s="11">
        <v>39.8</v>
      </c>
      <c r="L48" s="11" t="s">
        <v>15</v>
      </c>
      <c r="M48" s="17"/>
    </row>
    <row r="49" spans="1:13" ht="14.25" customHeight="1">
      <c r="A49" s="8">
        <v>5956</v>
      </c>
      <c r="B49" s="8">
        <v>282</v>
      </c>
      <c r="C49" s="8">
        <v>471</v>
      </c>
      <c r="D49" s="8">
        <v>1</v>
      </c>
      <c r="E49" s="8">
        <v>2020</v>
      </c>
      <c r="F49" s="9">
        <v>3.7951</v>
      </c>
      <c r="G49" s="9">
        <v>3.7951</v>
      </c>
      <c r="H49" s="10">
        <f t="shared" si="7"/>
        <v>0</v>
      </c>
      <c r="I49" s="9">
        <f t="shared" si="5"/>
        <v>0.0717386920909164</v>
      </c>
      <c r="J49" s="10">
        <f t="shared" si="6"/>
        <v>0.0717386920909164</v>
      </c>
      <c r="K49" s="11">
        <v>39.6</v>
      </c>
      <c r="L49" s="11" t="s">
        <v>15</v>
      </c>
      <c r="M49" s="31" t="s">
        <v>33</v>
      </c>
    </row>
    <row r="50" spans="1:13" ht="14.25" customHeight="1">
      <c r="A50" s="8">
        <v>5956</v>
      </c>
      <c r="B50" s="8">
        <v>282</v>
      </c>
      <c r="C50" s="8">
        <v>481</v>
      </c>
      <c r="D50" s="8">
        <v>1</v>
      </c>
      <c r="E50" s="8">
        <v>2020</v>
      </c>
      <c r="F50" s="9">
        <v>5.6709</v>
      </c>
      <c r="G50" s="9">
        <v>5.6945</v>
      </c>
      <c r="H50" s="10">
        <f t="shared" si="7"/>
        <v>0.023600000000000065</v>
      </c>
      <c r="I50" s="9">
        <f t="shared" si="5"/>
        <v>0.11847753693802864</v>
      </c>
      <c r="J50" s="10">
        <f t="shared" si="6"/>
        <v>0.14207753693802871</v>
      </c>
      <c r="K50" s="11">
        <v>65.4</v>
      </c>
      <c r="L50" s="11" t="s">
        <v>15</v>
      </c>
      <c r="M50" s="17"/>
    </row>
    <row r="51" spans="1:13" ht="14.25" customHeight="1">
      <c r="A51" s="8">
        <v>5956</v>
      </c>
      <c r="B51" s="8">
        <v>282</v>
      </c>
      <c r="C51" s="8">
        <v>491</v>
      </c>
      <c r="D51" s="8">
        <v>1</v>
      </c>
      <c r="E51" s="8">
        <v>2020</v>
      </c>
      <c r="F51" s="9">
        <v>4.0197</v>
      </c>
      <c r="G51" s="9">
        <v>4.0197</v>
      </c>
      <c r="H51" s="10">
        <f t="shared" si="7"/>
        <v>0</v>
      </c>
      <c r="I51" s="9">
        <f t="shared" si="5"/>
        <v>0.06557930943664582</v>
      </c>
      <c r="J51" s="10">
        <f t="shared" si="6"/>
        <v>0.06557930943664582</v>
      </c>
      <c r="K51" s="11">
        <v>36.2</v>
      </c>
      <c r="L51" s="11" t="s">
        <v>15</v>
      </c>
      <c r="M51" s="17"/>
    </row>
    <row r="52" spans="1:13" ht="14.25" customHeight="1">
      <c r="A52" s="8">
        <v>5956</v>
      </c>
      <c r="B52" s="8">
        <v>282</v>
      </c>
      <c r="C52" s="8">
        <v>501</v>
      </c>
      <c r="D52" s="8">
        <v>1</v>
      </c>
      <c r="E52" s="8">
        <v>2020</v>
      </c>
      <c r="F52" s="9">
        <v>12.3318</v>
      </c>
      <c r="G52" s="9">
        <v>13.3924</v>
      </c>
      <c r="H52" s="10">
        <f t="shared" si="7"/>
        <v>1.0606000000000009</v>
      </c>
      <c r="I52" s="9">
        <f t="shared" si="5"/>
        <v>0.15217298322315603</v>
      </c>
      <c r="J52" s="10">
        <f t="shared" si="6"/>
        <v>1.2127729832231569</v>
      </c>
      <c r="K52" s="11">
        <v>84</v>
      </c>
      <c r="L52" s="11" t="s">
        <v>15</v>
      </c>
      <c r="M52" s="17"/>
    </row>
    <row r="53" spans="1:13" ht="14.25" customHeight="1">
      <c r="A53" s="8">
        <v>5956</v>
      </c>
      <c r="B53" s="8">
        <v>282</v>
      </c>
      <c r="C53" s="8">
        <v>511</v>
      </c>
      <c r="D53" s="8">
        <v>1</v>
      </c>
      <c r="E53" s="8">
        <v>2020</v>
      </c>
      <c r="F53" s="9">
        <v>8.3539</v>
      </c>
      <c r="G53" s="9">
        <v>9.2557</v>
      </c>
      <c r="H53" s="10">
        <f t="shared" si="7"/>
        <v>0.9017999999999997</v>
      </c>
      <c r="I53" s="9">
        <f t="shared" si="5"/>
        <v>0.1092384629566227</v>
      </c>
      <c r="J53" s="10">
        <f t="shared" si="6"/>
        <v>1.0110384629566225</v>
      </c>
      <c r="K53" s="11">
        <v>60.3</v>
      </c>
      <c r="L53" s="11" t="s">
        <v>15</v>
      </c>
      <c r="M53" s="17"/>
    </row>
    <row r="54" spans="1:13" ht="14.25" customHeight="1">
      <c r="A54" s="8">
        <v>5956</v>
      </c>
      <c r="B54" s="8">
        <v>282</v>
      </c>
      <c r="C54" s="8">
        <v>521</v>
      </c>
      <c r="D54" s="8">
        <v>1</v>
      </c>
      <c r="E54" s="8">
        <v>2020</v>
      </c>
      <c r="F54" s="9">
        <v>5.3459</v>
      </c>
      <c r="G54" s="9">
        <v>5.4073</v>
      </c>
      <c r="H54" s="10">
        <f t="shared" si="7"/>
        <v>0.0613999999999999</v>
      </c>
      <c r="I54" s="9">
        <f t="shared" si="5"/>
        <v>0.06829668413705932</v>
      </c>
      <c r="J54" s="10">
        <f t="shared" si="6"/>
        <v>0.1296966841370592</v>
      </c>
      <c r="K54" s="11">
        <v>37.7</v>
      </c>
      <c r="L54" s="11" t="s">
        <v>15</v>
      </c>
      <c r="M54" s="17"/>
    </row>
    <row r="55" spans="1:13" ht="14.25" customHeight="1">
      <c r="A55" s="8">
        <v>5956</v>
      </c>
      <c r="B55" s="8">
        <v>282</v>
      </c>
      <c r="C55" s="8">
        <v>531</v>
      </c>
      <c r="D55" s="8">
        <v>1</v>
      </c>
      <c r="E55" s="8">
        <v>2020</v>
      </c>
      <c r="F55" s="9">
        <v>7.3294</v>
      </c>
      <c r="G55" s="9">
        <v>7.6238</v>
      </c>
      <c r="H55" s="10">
        <f t="shared" si="7"/>
        <v>0.29440000000000044</v>
      </c>
      <c r="I55" s="9">
        <f t="shared" si="5"/>
        <v>0.07282564197108181</v>
      </c>
      <c r="J55" s="10">
        <f t="shared" si="6"/>
        <v>0.36722564197108226</v>
      </c>
      <c r="K55" s="11">
        <v>40.2</v>
      </c>
      <c r="L55" s="11" t="s">
        <v>15</v>
      </c>
      <c r="M55" s="17"/>
    </row>
    <row r="56" spans="1:13" ht="14.25" customHeight="1">
      <c r="A56" s="8">
        <v>5956</v>
      </c>
      <c r="B56" s="8">
        <v>282</v>
      </c>
      <c r="C56" s="8">
        <v>541</v>
      </c>
      <c r="D56" s="8">
        <v>1</v>
      </c>
      <c r="E56" s="8">
        <v>2020</v>
      </c>
      <c r="F56" s="9">
        <v>5.4135</v>
      </c>
      <c r="G56" s="9">
        <v>6.7778</v>
      </c>
      <c r="H56" s="10">
        <f t="shared" si="7"/>
        <v>1.3643</v>
      </c>
      <c r="I56" s="9">
        <f t="shared" si="5"/>
        <v>0.07916618293871332</v>
      </c>
      <c r="J56" s="10">
        <f t="shared" si="6"/>
        <v>1.4434661829387134</v>
      </c>
      <c r="K56" s="11">
        <v>43.7</v>
      </c>
      <c r="L56" s="11" t="s">
        <v>15</v>
      </c>
      <c r="M56" s="32" t="s">
        <v>26</v>
      </c>
    </row>
    <row r="57" spans="1:13" ht="14.25" customHeight="1">
      <c r="A57" s="8">
        <v>5956</v>
      </c>
      <c r="B57" s="8">
        <v>282</v>
      </c>
      <c r="C57" s="8">
        <v>551</v>
      </c>
      <c r="D57" s="8">
        <v>1</v>
      </c>
      <c r="E57" s="8">
        <v>2020</v>
      </c>
      <c r="F57" s="9">
        <v>4.7741</v>
      </c>
      <c r="G57" s="9">
        <v>5.2822</v>
      </c>
      <c r="H57" s="10">
        <f aca="true" t="shared" si="8" ref="H57:H69">SUM(G57-F57)</f>
        <v>0.5080999999999998</v>
      </c>
      <c r="I57" s="9">
        <f t="shared" si="5"/>
        <v>0.0717386920909164</v>
      </c>
      <c r="J57" s="10">
        <f t="shared" si="6"/>
        <v>0.5798386920909162</v>
      </c>
      <c r="K57" s="11">
        <v>39.6</v>
      </c>
      <c r="L57" s="11" t="s">
        <v>15</v>
      </c>
      <c r="M57" s="17"/>
    </row>
    <row r="58" spans="1:13" ht="14.25" customHeight="1">
      <c r="A58" s="8">
        <v>5956</v>
      </c>
      <c r="B58" s="8">
        <v>282</v>
      </c>
      <c r="C58" s="8">
        <v>561</v>
      </c>
      <c r="D58" s="8">
        <v>1</v>
      </c>
      <c r="E58" s="8">
        <v>2020</v>
      </c>
      <c r="F58" s="9">
        <v>3.7486</v>
      </c>
      <c r="G58" s="9">
        <v>3.7486</v>
      </c>
      <c r="H58" s="10">
        <f t="shared" si="8"/>
        <v>0</v>
      </c>
      <c r="I58" s="9">
        <f t="shared" si="5"/>
        <v>0.07191985040427733</v>
      </c>
      <c r="J58" s="10">
        <f t="shared" si="6"/>
        <v>0.07191985040427733</v>
      </c>
      <c r="K58" s="11">
        <v>39.7</v>
      </c>
      <c r="L58" s="11" t="s">
        <v>15</v>
      </c>
      <c r="M58" s="17"/>
    </row>
    <row r="59" spans="1:13" ht="14.25" customHeight="1">
      <c r="A59" s="8">
        <v>5956</v>
      </c>
      <c r="B59" s="8">
        <v>282</v>
      </c>
      <c r="C59" s="8">
        <v>571</v>
      </c>
      <c r="D59" s="8">
        <v>1</v>
      </c>
      <c r="E59" s="8">
        <v>2020</v>
      </c>
      <c r="F59" s="9">
        <v>6.6148</v>
      </c>
      <c r="G59" s="9">
        <v>7.3399</v>
      </c>
      <c r="H59" s="10">
        <f t="shared" si="8"/>
        <v>0.7251000000000003</v>
      </c>
      <c r="I59" s="9">
        <f t="shared" si="5"/>
        <v>0.11793406199794591</v>
      </c>
      <c r="J59" s="10">
        <f t="shared" si="6"/>
        <v>0.8430340619979462</v>
      </c>
      <c r="K59" s="11">
        <v>65.1</v>
      </c>
      <c r="L59" s="11" t="s">
        <v>15</v>
      </c>
      <c r="M59" s="17"/>
    </row>
    <row r="60" spans="1:13" ht="14.25" customHeight="1">
      <c r="A60" s="8">
        <v>5956</v>
      </c>
      <c r="B60" s="8">
        <v>282</v>
      </c>
      <c r="C60" s="8">
        <v>581</v>
      </c>
      <c r="D60" s="8">
        <v>1</v>
      </c>
      <c r="E60" s="8">
        <v>2020</v>
      </c>
      <c r="F60" s="9">
        <v>5.9</v>
      </c>
      <c r="G60" s="9">
        <v>6.7658</v>
      </c>
      <c r="H60" s="10">
        <f t="shared" si="8"/>
        <v>0.8657999999999992</v>
      </c>
      <c r="I60" s="9">
        <f t="shared" si="5"/>
        <v>0.06576046775000671</v>
      </c>
      <c r="J60" s="10">
        <f t="shared" si="6"/>
        <v>0.931560467750006</v>
      </c>
      <c r="K60" s="11">
        <v>36.3</v>
      </c>
      <c r="L60" s="11" t="s">
        <v>15</v>
      </c>
      <c r="M60" s="17"/>
    </row>
    <row r="61" spans="1:13" ht="14.25" customHeight="1">
      <c r="A61" s="8">
        <v>5956</v>
      </c>
      <c r="B61" s="8">
        <v>282</v>
      </c>
      <c r="C61" s="8">
        <v>591</v>
      </c>
      <c r="D61" s="8">
        <v>1</v>
      </c>
      <c r="E61" s="8">
        <v>2020</v>
      </c>
      <c r="F61" s="9">
        <v>8.7921</v>
      </c>
      <c r="G61" s="9">
        <v>9.0215</v>
      </c>
      <c r="H61" s="10">
        <f t="shared" si="8"/>
        <v>0.22940000000000005</v>
      </c>
      <c r="I61" s="9">
        <f t="shared" si="5"/>
        <v>0.1523541415365169</v>
      </c>
      <c r="J61" s="10">
        <f t="shared" si="6"/>
        <v>0.381754141536517</v>
      </c>
      <c r="K61" s="11">
        <v>84.1</v>
      </c>
      <c r="L61" s="11" t="s">
        <v>15</v>
      </c>
      <c r="M61" s="17"/>
    </row>
    <row r="62" spans="1:13" ht="14.25" customHeight="1">
      <c r="A62" s="8">
        <v>5956</v>
      </c>
      <c r="B62" s="8">
        <v>282</v>
      </c>
      <c r="C62" s="8">
        <v>601</v>
      </c>
      <c r="D62" s="8">
        <v>1</v>
      </c>
      <c r="E62" s="8">
        <v>2020</v>
      </c>
      <c r="F62" s="9">
        <v>8.2682</v>
      </c>
      <c r="G62" s="9">
        <v>9.2239</v>
      </c>
      <c r="H62" s="10">
        <f t="shared" si="8"/>
        <v>0.9557000000000002</v>
      </c>
      <c r="I62" s="9">
        <f t="shared" si="5"/>
        <v>0.10869498801654001</v>
      </c>
      <c r="J62" s="10">
        <f t="shared" si="6"/>
        <v>1.0643949880165402</v>
      </c>
      <c r="K62" s="11">
        <v>60</v>
      </c>
      <c r="L62" s="11" t="s">
        <v>15</v>
      </c>
      <c r="M62" s="17"/>
    </row>
    <row r="63" spans="1:13" ht="14.25" customHeight="1">
      <c r="A63" s="8">
        <v>5956</v>
      </c>
      <c r="B63" s="8">
        <v>282</v>
      </c>
      <c r="C63" s="8">
        <v>611</v>
      </c>
      <c r="D63" s="8">
        <v>1</v>
      </c>
      <c r="E63" s="8">
        <v>2020</v>
      </c>
      <c r="F63" s="9">
        <v>4.3249</v>
      </c>
      <c r="G63" s="9">
        <v>4.3249</v>
      </c>
      <c r="H63" s="10">
        <f t="shared" si="8"/>
        <v>0</v>
      </c>
      <c r="I63" s="9">
        <f t="shared" si="5"/>
        <v>0.06829668413705932</v>
      </c>
      <c r="J63" s="10">
        <f t="shared" si="6"/>
        <v>0.06829668413705932</v>
      </c>
      <c r="K63" s="11">
        <v>37.7</v>
      </c>
      <c r="L63" s="11" t="s">
        <v>15</v>
      </c>
      <c r="M63" s="30" t="s">
        <v>34</v>
      </c>
    </row>
    <row r="64" spans="1:13" ht="14.25" customHeight="1">
      <c r="A64" s="8">
        <v>5956</v>
      </c>
      <c r="B64" s="8">
        <v>282</v>
      </c>
      <c r="C64" s="8">
        <v>621</v>
      </c>
      <c r="D64" s="8">
        <v>1</v>
      </c>
      <c r="E64" s="8">
        <v>2020</v>
      </c>
      <c r="F64" s="9">
        <v>5.7567</v>
      </c>
      <c r="G64" s="9">
        <v>6.2098</v>
      </c>
      <c r="H64" s="10">
        <f t="shared" si="8"/>
        <v>0.45310000000000006</v>
      </c>
      <c r="I64" s="9">
        <f t="shared" si="5"/>
        <v>0.07282564197108181</v>
      </c>
      <c r="J64" s="10">
        <f t="shared" si="6"/>
        <v>0.5259256419710818</v>
      </c>
      <c r="K64" s="11">
        <v>40.2</v>
      </c>
      <c r="L64" s="11" t="s">
        <v>15</v>
      </c>
      <c r="M64" s="30"/>
    </row>
    <row r="65" spans="1:13" ht="14.25" customHeight="1">
      <c r="A65" s="8">
        <v>5956</v>
      </c>
      <c r="B65" s="8">
        <v>282</v>
      </c>
      <c r="C65" s="8">
        <v>631</v>
      </c>
      <c r="D65" s="8">
        <v>1</v>
      </c>
      <c r="E65" s="8">
        <v>2020</v>
      </c>
      <c r="F65" s="9">
        <v>6.0722</v>
      </c>
      <c r="G65" s="9">
        <v>6.521</v>
      </c>
      <c r="H65" s="10">
        <f t="shared" si="8"/>
        <v>0.4488000000000003</v>
      </c>
      <c r="I65" s="9">
        <f t="shared" si="5"/>
        <v>0.0795284995654351</v>
      </c>
      <c r="J65" s="10">
        <f t="shared" si="6"/>
        <v>0.5283284995654354</v>
      </c>
      <c r="K65" s="11">
        <v>43.9</v>
      </c>
      <c r="L65" s="11" t="s">
        <v>15</v>
      </c>
      <c r="M65" s="30"/>
    </row>
    <row r="66" spans="1:13" ht="14.25" customHeight="1">
      <c r="A66" s="8">
        <v>5956</v>
      </c>
      <c r="B66" s="8">
        <v>282</v>
      </c>
      <c r="C66" s="8">
        <v>641</v>
      </c>
      <c r="D66" s="8">
        <v>1</v>
      </c>
      <c r="E66" s="8">
        <v>2020</v>
      </c>
      <c r="F66" s="9">
        <v>3.0824</v>
      </c>
      <c r="G66" s="9">
        <v>3.0824</v>
      </c>
      <c r="H66" s="10">
        <f t="shared" si="8"/>
        <v>0</v>
      </c>
      <c r="I66" s="9">
        <f t="shared" si="5"/>
        <v>0.0717386920909164</v>
      </c>
      <c r="J66" s="10">
        <f t="shared" si="6"/>
        <v>0.0717386920909164</v>
      </c>
      <c r="K66" s="11">
        <v>39.6</v>
      </c>
      <c r="L66" s="11" t="s">
        <v>15</v>
      </c>
      <c r="M66" s="30"/>
    </row>
    <row r="67" spans="1:13" ht="14.25" customHeight="1">
      <c r="A67" s="8">
        <v>5956</v>
      </c>
      <c r="B67" s="8">
        <v>282</v>
      </c>
      <c r="C67" s="8">
        <v>651</v>
      </c>
      <c r="D67" s="8">
        <v>1</v>
      </c>
      <c r="E67" s="8">
        <v>2020</v>
      </c>
      <c r="F67" s="9">
        <v>3.5337</v>
      </c>
      <c r="G67" s="9">
        <v>3.5337</v>
      </c>
      <c r="H67" s="10">
        <f t="shared" si="8"/>
        <v>0</v>
      </c>
      <c r="I67" s="9">
        <f aca="true" t="shared" si="9" ref="I67:I79">$J$81*(K67/$J$84)</f>
        <v>0.07191985040427733</v>
      </c>
      <c r="J67" s="10">
        <f aca="true" t="shared" si="10" ref="J67:J79">H67+I67</f>
        <v>0.07191985040427733</v>
      </c>
      <c r="K67" s="11">
        <v>39.7</v>
      </c>
      <c r="L67" s="11" t="s">
        <v>15</v>
      </c>
      <c r="M67" s="30"/>
    </row>
    <row r="68" spans="1:13" ht="14.25" customHeight="1">
      <c r="A68" s="8">
        <v>5956</v>
      </c>
      <c r="B68" s="8">
        <v>282</v>
      </c>
      <c r="C68" s="8">
        <v>661</v>
      </c>
      <c r="D68" s="8">
        <v>1</v>
      </c>
      <c r="E68" s="8">
        <v>2020</v>
      </c>
      <c r="F68" s="9">
        <v>6.0983</v>
      </c>
      <c r="G68" s="9">
        <v>7.2553</v>
      </c>
      <c r="H68" s="10">
        <f t="shared" si="8"/>
        <v>1.157</v>
      </c>
      <c r="I68" s="9">
        <f t="shared" si="9"/>
        <v>0.11793406199794591</v>
      </c>
      <c r="J68" s="10">
        <f t="shared" si="10"/>
        <v>1.274934061997946</v>
      </c>
      <c r="K68" s="11">
        <v>65.1</v>
      </c>
      <c r="L68" s="11" t="s">
        <v>15</v>
      </c>
      <c r="M68" s="30"/>
    </row>
    <row r="69" spans="1:13" ht="14.25" customHeight="1">
      <c r="A69" s="8">
        <v>5956</v>
      </c>
      <c r="B69" s="8">
        <v>282</v>
      </c>
      <c r="C69" s="8">
        <v>671</v>
      </c>
      <c r="D69" s="8">
        <v>1</v>
      </c>
      <c r="E69" s="8">
        <v>2020</v>
      </c>
      <c r="F69" s="9">
        <v>5.0003</v>
      </c>
      <c r="G69" s="9">
        <v>5.3664</v>
      </c>
      <c r="H69" s="10">
        <f t="shared" si="8"/>
        <v>0.3660999999999994</v>
      </c>
      <c r="I69" s="9">
        <f t="shared" si="9"/>
        <v>0.06576046775000671</v>
      </c>
      <c r="J69" s="10">
        <f t="shared" si="10"/>
        <v>0.43186046775000614</v>
      </c>
      <c r="K69" s="11">
        <v>36.3</v>
      </c>
      <c r="L69" s="11" t="s">
        <v>15</v>
      </c>
      <c r="M69" s="32" t="s">
        <v>27</v>
      </c>
    </row>
    <row r="70" spans="1:13" ht="14.25" customHeight="1">
      <c r="A70" s="8">
        <v>5956</v>
      </c>
      <c r="B70" s="8">
        <v>282</v>
      </c>
      <c r="C70" s="8">
        <v>681</v>
      </c>
      <c r="D70" s="8">
        <v>1</v>
      </c>
      <c r="E70" s="8">
        <v>2020</v>
      </c>
      <c r="F70" s="9">
        <v>8.9624</v>
      </c>
      <c r="G70" s="9">
        <v>8.9624</v>
      </c>
      <c r="H70" s="10">
        <f>SUM(G70-F70)</f>
        <v>0</v>
      </c>
      <c r="I70" s="9">
        <f t="shared" si="9"/>
        <v>0.15271645816323873</v>
      </c>
      <c r="J70" s="10">
        <f t="shared" si="10"/>
        <v>0.15271645816323873</v>
      </c>
      <c r="K70" s="11">
        <v>84.3</v>
      </c>
      <c r="L70" s="11" t="s">
        <v>15</v>
      </c>
      <c r="M70" s="30"/>
    </row>
    <row r="71" spans="1:13" ht="14.25" customHeight="1">
      <c r="A71" s="8">
        <v>5956</v>
      </c>
      <c r="B71" s="8">
        <v>282</v>
      </c>
      <c r="C71" s="8">
        <v>691</v>
      </c>
      <c r="D71" s="8">
        <v>1</v>
      </c>
      <c r="E71" s="8">
        <v>2020</v>
      </c>
      <c r="F71" s="9">
        <v>7.0461</v>
      </c>
      <c r="G71" s="9">
        <v>7.1798</v>
      </c>
      <c r="H71" s="10">
        <f>SUM(G71-F71)</f>
        <v>0.13370000000000015</v>
      </c>
      <c r="I71" s="9">
        <f t="shared" si="9"/>
        <v>0.10887614632990092</v>
      </c>
      <c r="J71" s="10">
        <f t="shared" si="10"/>
        <v>0.24257614632990107</v>
      </c>
      <c r="K71" s="11">
        <v>60.1</v>
      </c>
      <c r="L71" s="11" t="s">
        <v>15</v>
      </c>
      <c r="M71" s="30"/>
    </row>
    <row r="72" spans="1:13" ht="14.25" customHeight="1">
      <c r="A72" s="8">
        <v>5956</v>
      </c>
      <c r="B72" s="8">
        <v>282</v>
      </c>
      <c r="C72" s="8">
        <v>701</v>
      </c>
      <c r="D72" s="8">
        <v>1</v>
      </c>
      <c r="E72" s="8">
        <v>2020</v>
      </c>
      <c r="F72" s="9"/>
      <c r="G72" s="9">
        <v>7.4579</v>
      </c>
      <c r="H72" s="37">
        <v>0.401</v>
      </c>
      <c r="I72" s="9">
        <f t="shared" si="9"/>
        <v>0.06829668413705932</v>
      </c>
      <c r="J72" s="10">
        <f t="shared" si="10"/>
        <v>0.46929668413705933</v>
      </c>
      <c r="K72" s="11">
        <v>37.7</v>
      </c>
      <c r="L72" s="11" t="s">
        <v>15</v>
      </c>
      <c r="M72" s="30" t="s">
        <v>28</v>
      </c>
    </row>
    <row r="73" spans="1:13" ht="14.25" customHeight="1">
      <c r="A73" s="8">
        <v>5956</v>
      </c>
      <c r="B73" s="8">
        <v>282</v>
      </c>
      <c r="C73" s="8">
        <v>711</v>
      </c>
      <c r="D73" s="8">
        <v>1</v>
      </c>
      <c r="E73" s="8">
        <v>2020</v>
      </c>
      <c r="F73" s="9">
        <v>3.9402</v>
      </c>
      <c r="G73" s="9">
        <v>4.1049</v>
      </c>
      <c r="H73" s="10">
        <f aca="true" t="shared" si="11" ref="H73:H79">SUM(G73-F73)</f>
        <v>0.16469999999999985</v>
      </c>
      <c r="I73" s="9">
        <f t="shared" si="9"/>
        <v>0.07264448365772092</v>
      </c>
      <c r="J73" s="10">
        <f t="shared" si="10"/>
        <v>0.23734448365772076</v>
      </c>
      <c r="K73" s="11">
        <v>40.1</v>
      </c>
      <c r="L73" s="11" t="s">
        <v>15</v>
      </c>
      <c r="M73" s="30" t="s">
        <v>35</v>
      </c>
    </row>
    <row r="74" spans="1:13" ht="14.25" customHeight="1">
      <c r="A74" s="8">
        <v>5956</v>
      </c>
      <c r="B74" s="8">
        <v>282</v>
      </c>
      <c r="C74" s="8">
        <v>721</v>
      </c>
      <c r="D74" s="8">
        <v>1</v>
      </c>
      <c r="E74" s="8">
        <v>2020</v>
      </c>
      <c r="F74" s="9">
        <v>3.9955</v>
      </c>
      <c r="G74" s="9">
        <v>4.0416</v>
      </c>
      <c r="H74" s="10">
        <f t="shared" si="11"/>
        <v>0.04610000000000003</v>
      </c>
      <c r="I74" s="9">
        <f t="shared" si="9"/>
        <v>0.07989081619215692</v>
      </c>
      <c r="J74" s="10">
        <f t="shared" si="10"/>
        <v>0.12599081619215696</v>
      </c>
      <c r="K74" s="11">
        <v>44.1</v>
      </c>
      <c r="L74" s="11" t="s">
        <v>15</v>
      </c>
      <c r="M74" s="30" t="s">
        <v>36</v>
      </c>
    </row>
    <row r="75" spans="1:13" ht="15">
      <c r="A75" s="8">
        <v>5956</v>
      </c>
      <c r="B75" s="8">
        <v>282</v>
      </c>
      <c r="C75" s="8">
        <v>731</v>
      </c>
      <c r="D75" s="8">
        <v>1</v>
      </c>
      <c r="E75" s="8">
        <v>2020</v>
      </c>
      <c r="F75" s="12">
        <v>4.9088</v>
      </c>
      <c r="G75" s="12">
        <v>5.3438</v>
      </c>
      <c r="H75" s="10">
        <f t="shared" si="11"/>
        <v>0.4349999999999996</v>
      </c>
      <c r="I75" s="9">
        <f t="shared" si="9"/>
        <v>0.07191985040427733</v>
      </c>
      <c r="J75" s="10">
        <f t="shared" si="10"/>
        <v>0.5069198504042769</v>
      </c>
      <c r="K75" s="13">
        <v>39.7</v>
      </c>
      <c r="L75" s="11" t="s">
        <v>15</v>
      </c>
      <c r="M75" s="30"/>
    </row>
    <row r="76" spans="1:13" ht="14.25" customHeight="1">
      <c r="A76" s="8">
        <v>5956</v>
      </c>
      <c r="B76" s="8">
        <v>282</v>
      </c>
      <c r="C76" s="8">
        <v>741</v>
      </c>
      <c r="D76" s="8">
        <v>1</v>
      </c>
      <c r="E76" s="8">
        <v>2020</v>
      </c>
      <c r="F76" s="9">
        <v>5.4913</v>
      </c>
      <c r="G76" s="9">
        <v>6.1015</v>
      </c>
      <c r="H76" s="10">
        <f t="shared" si="11"/>
        <v>0.6101999999999999</v>
      </c>
      <c r="I76" s="9">
        <f t="shared" si="9"/>
        <v>0.07155753377755551</v>
      </c>
      <c r="J76" s="10">
        <f t="shared" si="10"/>
        <v>0.6817575337775553</v>
      </c>
      <c r="K76" s="11">
        <v>39.5</v>
      </c>
      <c r="L76" s="11" t="s">
        <v>15</v>
      </c>
      <c r="M76" s="30" t="s">
        <v>37</v>
      </c>
    </row>
    <row r="77" spans="1:13" ht="14.25" customHeight="1">
      <c r="A77" s="8">
        <v>5956</v>
      </c>
      <c r="B77" s="8">
        <v>282</v>
      </c>
      <c r="C77" s="8">
        <v>751</v>
      </c>
      <c r="D77" s="8">
        <v>1</v>
      </c>
      <c r="E77" s="8">
        <v>2020</v>
      </c>
      <c r="F77" s="9">
        <v>6.7631</v>
      </c>
      <c r="G77" s="9">
        <v>8.9342</v>
      </c>
      <c r="H77" s="10">
        <f t="shared" si="11"/>
        <v>2.171100000000001</v>
      </c>
      <c r="I77" s="9">
        <f t="shared" si="9"/>
        <v>0.11811522031130683</v>
      </c>
      <c r="J77" s="10">
        <f t="shared" si="10"/>
        <v>2.289215220311308</v>
      </c>
      <c r="K77" s="11">
        <v>65.2</v>
      </c>
      <c r="L77" s="11" t="s">
        <v>15</v>
      </c>
      <c r="M77" s="30" t="s">
        <v>38</v>
      </c>
    </row>
    <row r="78" spans="1:13" ht="14.25" customHeight="1">
      <c r="A78" s="8">
        <v>5956</v>
      </c>
      <c r="B78" s="8">
        <v>282</v>
      </c>
      <c r="C78" s="8">
        <v>761</v>
      </c>
      <c r="D78" s="8">
        <v>1</v>
      </c>
      <c r="E78" s="8">
        <v>2020</v>
      </c>
      <c r="F78" s="9">
        <v>4.5422</v>
      </c>
      <c r="G78" s="9">
        <v>4.7216</v>
      </c>
      <c r="H78" s="10">
        <f t="shared" si="11"/>
        <v>0.17939999999999934</v>
      </c>
      <c r="I78" s="9">
        <f t="shared" si="9"/>
        <v>0.06576046775000671</v>
      </c>
      <c r="J78" s="10">
        <f t="shared" si="10"/>
        <v>0.24516046775000605</v>
      </c>
      <c r="K78" s="11">
        <v>36.3</v>
      </c>
      <c r="L78" s="11" t="s">
        <v>15</v>
      </c>
      <c r="M78" s="30" t="s">
        <v>39</v>
      </c>
    </row>
    <row r="79" spans="1:13" ht="14.25" customHeight="1">
      <c r="A79" s="8">
        <v>5956</v>
      </c>
      <c r="B79" s="8">
        <v>282</v>
      </c>
      <c r="C79" s="8">
        <v>771</v>
      </c>
      <c r="D79" s="8">
        <v>1</v>
      </c>
      <c r="E79" s="8">
        <v>2020</v>
      </c>
      <c r="F79" s="9">
        <v>12.1311</v>
      </c>
      <c r="G79" s="9">
        <v>13.467</v>
      </c>
      <c r="H79" s="10">
        <f t="shared" si="11"/>
        <v>1.3359000000000005</v>
      </c>
      <c r="I79" s="9">
        <f t="shared" si="9"/>
        <v>0.15217298322315603</v>
      </c>
      <c r="J79" s="10">
        <f t="shared" si="10"/>
        <v>1.4880729832231565</v>
      </c>
      <c r="K79" s="11">
        <v>84</v>
      </c>
      <c r="L79" s="11" t="s">
        <v>15</v>
      </c>
      <c r="M79" s="30" t="s">
        <v>40</v>
      </c>
    </row>
    <row r="80" spans="1:12" ht="15">
      <c r="A80" s="3"/>
      <c r="B80" s="3"/>
      <c r="C80" s="3"/>
      <c r="D80" s="3"/>
      <c r="E80" s="3"/>
      <c r="F80" s="3"/>
      <c r="G80" s="21"/>
      <c r="H80" s="22">
        <f>SUM(H3:H79)</f>
        <v>35.08659999999999</v>
      </c>
      <c r="I80" s="22">
        <f>SUM(I3:I79)</f>
        <v>6.878400000000012</v>
      </c>
      <c r="J80" s="22">
        <f>SUM(J3:J79)</f>
        <v>41.96500000000003</v>
      </c>
      <c r="K80" s="6">
        <f>SUM(K3:K79)</f>
        <v>3796.8999999999987</v>
      </c>
      <c r="L80" s="5"/>
    </row>
    <row r="81" spans="1:12" ht="15">
      <c r="A81" s="3"/>
      <c r="B81" s="3"/>
      <c r="C81" s="3"/>
      <c r="D81" s="3"/>
      <c r="E81" s="3"/>
      <c r="F81" s="3"/>
      <c r="I81" s="21" t="s">
        <v>1</v>
      </c>
      <c r="J81" s="24">
        <f>J82-H80</f>
        <v>6.878400000000013</v>
      </c>
      <c r="K81" s="25" t="s">
        <v>20</v>
      </c>
      <c r="L81" s="5"/>
    </row>
    <row r="82" spans="1:12" ht="15">
      <c r="A82" s="3"/>
      <c r="B82" s="3"/>
      <c r="C82" s="3"/>
      <c r="D82" s="3"/>
      <c r="E82" s="3"/>
      <c r="F82" s="3"/>
      <c r="G82" s="3"/>
      <c r="H82" s="3"/>
      <c r="I82" s="19" t="s">
        <v>16</v>
      </c>
      <c r="J82" s="26">
        <v>41.965</v>
      </c>
      <c r="K82" s="25" t="s">
        <v>20</v>
      </c>
      <c r="L82" s="6"/>
    </row>
    <row r="83" spans="1:12" ht="15">
      <c r="A83" s="3"/>
      <c r="B83" s="3"/>
      <c r="C83" s="3"/>
      <c r="D83" s="3"/>
      <c r="E83" s="3"/>
      <c r="F83" s="3"/>
      <c r="G83" s="3"/>
      <c r="H83" s="3"/>
      <c r="I83" s="20" t="s">
        <v>17</v>
      </c>
      <c r="J83" s="28">
        <f>H80</f>
        <v>35.08659999999999</v>
      </c>
      <c r="K83" s="25" t="s">
        <v>20</v>
      </c>
      <c r="L83" s="6"/>
    </row>
    <row r="84" spans="1:12" ht="15">
      <c r="A84" s="3"/>
      <c r="B84" s="3"/>
      <c r="C84" s="3"/>
      <c r="D84" s="3"/>
      <c r="E84" s="3"/>
      <c r="F84" s="3"/>
      <c r="G84" s="3"/>
      <c r="H84" s="3"/>
      <c r="I84" s="20" t="s">
        <v>18</v>
      </c>
      <c r="J84" s="27">
        <v>3796.9</v>
      </c>
      <c r="K84" s="25" t="s">
        <v>19</v>
      </c>
      <c r="L84" s="6"/>
    </row>
    <row r="85" spans="1:12" ht="15">
      <c r="A85" s="7"/>
      <c r="B85" s="23" t="s">
        <v>9</v>
      </c>
      <c r="C85" s="7"/>
      <c r="D85" s="7"/>
      <c r="F85" s="7"/>
      <c r="G85" s="7"/>
      <c r="H85" s="7"/>
      <c r="I85" s="7"/>
      <c r="J85" s="7"/>
      <c r="K85" s="23" t="s">
        <v>10</v>
      </c>
      <c r="L85" s="6"/>
    </row>
  </sheetData>
  <sheetProtection selectLockedCells="1" selectUnlockedCells="1"/>
  <mergeCells count="1">
    <mergeCell ref="A1:L1"/>
  </mergeCells>
  <printOptions/>
  <pageMargins left="0.7086614173228347" right="0.7086614173228347" top="0.7480314960629921" bottom="0.35433070866141736" header="0.5118110236220472" footer="0.5118110236220472"/>
  <pageSetup fitToHeight="2" fitToWidth="1" horizontalDpi="300" verticalDpi="3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F89" sqref="F89"/>
    </sheetView>
  </sheetViews>
  <sheetFormatPr defaultColWidth="8.7109375" defaultRowHeight="15"/>
  <cols>
    <col min="1" max="5" width="8.7109375" style="0" customWidth="1"/>
    <col min="6" max="6" width="15.140625" style="1" customWidth="1"/>
  </cols>
  <sheetData>
    <row r="1" spans="1:6" ht="15">
      <c r="A1" s="35" t="s">
        <v>2</v>
      </c>
      <c r="B1" s="35"/>
      <c r="C1" s="35"/>
      <c r="D1" s="35"/>
      <c r="E1" s="35"/>
      <c r="F1" s="35"/>
    </row>
    <row r="2" spans="1:6" ht="15">
      <c r="A2" s="18" t="s">
        <v>3</v>
      </c>
      <c r="B2" s="18" t="s">
        <v>4</v>
      </c>
      <c r="C2" s="18" t="s">
        <v>5</v>
      </c>
      <c r="D2" s="18" t="s">
        <v>6</v>
      </c>
      <c r="E2" s="18" t="s">
        <v>7</v>
      </c>
      <c r="F2" s="17" t="s">
        <v>8</v>
      </c>
    </row>
    <row r="3" spans="1:6" ht="15">
      <c r="A3" s="18">
        <v>5956</v>
      </c>
      <c r="B3" s="18">
        <v>282</v>
      </c>
      <c r="C3" s="18">
        <v>11</v>
      </c>
      <c r="D3" s="18">
        <v>12</v>
      </c>
      <c r="E3" s="18">
        <v>2019</v>
      </c>
      <c r="F3" s="17">
        <v>1.4661514726009381</v>
      </c>
    </row>
    <row r="4" spans="1:6" ht="15">
      <c r="A4" s="18">
        <v>5956</v>
      </c>
      <c r="B4" s="18">
        <v>282</v>
      </c>
      <c r="C4" s="18">
        <v>21</v>
      </c>
      <c r="D4" s="18">
        <v>12</v>
      </c>
      <c r="E4" s="18">
        <v>2019</v>
      </c>
      <c r="F4" s="17">
        <v>0.655730829341475</v>
      </c>
    </row>
    <row r="5" spans="1:6" ht="15">
      <c r="A5" s="18">
        <v>5956</v>
      </c>
      <c r="B5" s="18">
        <v>282</v>
      </c>
      <c r="C5" s="18">
        <v>31</v>
      </c>
      <c r="D5" s="18">
        <v>12</v>
      </c>
      <c r="E5" s="18">
        <v>2019</v>
      </c>
      <c r="F5" s="17">
        <v>0.39844730746960055</v>
      </c>
    </row>
    <row r="6" spans="1:6" ht="15">
      <c r="A6" s="18">
        <v>5956</v>
      </c>
      <c r="B6" s="18">
        <v>282</v>
      </c>
      <c r="C6" s="18">
        <v>41</v>
      </c>
      <c r="D6" s="18">
        <v>12</v>
      </c>
      <c r="E6" s="18">
        <v>2019</v>
      </c>
      <c r="F6" s="17">
        <v>0.22279257672264047</v>
      </c>
    </row>
    <row r="7" spans="1:6" ht="15">
      <c r="A7" s="18">
        <v>5956</v>
      </c>
      <c r="B7" s="18">
        <v>282</v>
      </c>
      <c r="C7" s="18">
        <v>51</v>
      </c>
      <c r="D7" s="18">
        <v>12</v>
      </c>
      <c r="E7" s="18">
        <v>2019</v>
      </c>
      <c r="F7" s="17">
        <v>0.4470551842396169</v>
      </c>
    </row>
    <row r="8" spans="1:6" ht="15">
      <c r="A8" s="18">
        <v>5956</v>
      </c>
      <c r="B8" s="18">
        <v>282</v>
      </c>
      <c r="C8" s="18">
        <v>61</v>
      </c>
      <c r="D8" s="18">
        <v>12</v>
      </c>
      <c r="E8" s="18">
        <v>2019</v>
      </c>
      <c r="F8" s="17">
        <v>1.3656523327367478</v>
      </c>
    </row>
    <row r="9" spans="1:6" ht="15">
      <c r="A9" s="18">
        <v>5956</v>
      </c>
      <c r="B9" s="18">
        <v>282</v>
      </c>
      <c r="C9" s="18">
        <v>71</v>
      </c>
      <c r="D9" s="18">
        <v>12</v>
      </c>
      <c r="E9" s="18">
        <v>2019</v>
      </c>
      <c r="F9" s="17">
        <v>0.2137908564510186</v>
      </c>
    </row>
    <row r="10" spans="1:6" ht="15">
      <c r="A10" s="18">
        <v>5956</v>
      </c>
      <c r="B10" s="18">
        <v>282</v>
      </c>
      <c r="C10" s="18">
        <v>81</v>
      </c>
      <c r="D10" s="18">
        <v>12</v>
      </c>
      <c r="E10" s="18">
        <v>2019</v>
      </c>
      <c r="F10" s="17">
        <v>0.4069308293414751</v>
      </c>
    </row>
    <row r="11" spans="1:6" ht="15">
      <c r="A11" s="18">
        <v>5956</v>
      </c>
      <c r="B11" s="18">
        <v>282</v>
      </c>
      <c r="C11" s="18">
        <v>91</v>
      </c>
      <c r="D11" s="18">
        <v>12</v>
      </c>
      <c r="E11" s="18">
        <v>2019</v>
      </c>
      <c r="F11" s="17">
        <v>0.7196725225035533</v>
      </c>
    </row>
    <row r="12" spans="1:6" ht="15">
      <c r="A12" s="18">
        <v>5956</v>
      </c>
      <c r="B12" s="18">
        <v>282</v>
      </c>
      <c r="C12" s="18">
        <v>101</v>
      </c>
      <c r="D12" s="18">
        <v>12</v>
      </c>
      <c r="E12" s="18">
        <v>2019</v>
      </c>
      <c r="F12" s="17">
        <v>0.6422299692056641</v>
      </c>
    </row>
    <row r="13" spans="1:6" ht="15">
      <c r="A13" s="18">
        <v>5956</v>
      </c>
      <c r="B13" s="18">
        <v>282</v>
      </c>
      <c r="C13" s="18">
        <v>111</v>
      </c>
      <c r="D13" s="18">
        <v>12</v>
      </c>
      <c r="E13" s="18">
        <v>2019</v>
      </c>
      <c r="F13" s="17">
        <v>0.8631299692056643</v>
      </c>
    </row>
    <row r="14" spans="1:6" ht="15">
      <c r="A14" s="18">
        <v>5956</v>
      </c>
      <c r="B14" s="18">
        <v>282</v>
      </c>
      <c r="C14" s="18">
        <v>121</v>
      </c>
      <c r="D14" s="18">
        <v>12</v>
      </c>
      <c r="E14" s="18">
        <v>2019</v>
      </c>
      <c r="F14" s="17">
        <v>0.4951079236195188</v>
      </c>
    </row>
    <row r="15" spans="1:6" ht="15">
      <c r="A15" s="18">
        <v>5956</v>
      </c>
      <c r="B15" s="18">
        <v>282</v>
      </c>
      <c r="C15" s="18">
        <v>131</v>
      </c>
      <c r="D15" s="18">
        <v>12</v>
      </c>
      <c r="E15" s="18">
        <v>2019</v>
      </c>
      <c r="F15" s="17">
        <v>0.3632265286624211</v>
      </c>
    </row>
    <row r="16" spans="1:6" ht="15">
      <c r="A16" s="18">
        <v>5956</v>
      </c>
      <c r="B16" s="18">
        <v>282</v>
      </c>
      <c r="C16" s="18">
        <v>141</v>
      </c>
      <c r="D16" s="18">
        <v>12</v>
      </c>
      <c r="E16" s="18">
        <v>2019</v>
      </c>
      <c r="F16" s="17">
        <v>1.0873277067431695</v>
      </c>
    </row>
    <row r="17" spans="1:6" ht="15">
      <c r="A17" s="18">
        <v>5956</v>
      </c>
      <c r="B17" s="18">
        <v>282</v>
      </c>
      <c r="C17" s="18">
        <v>151</v>
      </c>
      <c r="D17" s="18">
        <v>12</v>
      </c>
      <c r="E17" s="18">
        <v>2019</v>
      </c>
      <c r="F17" s="17">
        <v>0.33868972521977164</v>
      </c>
    </row>
    <row r="18" spans="1:6" ht="15">
      <c r="A18" s="18">
        <v>5956</v>
      </c>
      <c r="B18" s="18">
        <v>282</v>
      </c>
      <c r="C18" s="18">
        <v>161</v>
      </c>
      <c r="D18" s="18">
        <v>12</v>
      </c>
      <c r="E18" s="18">
        <v>2019</v>
      </c>
      <c r="F18" s="17">
        <v>0.6131030339000896</v>
      </c>
    </row>
    <row r="19" spans="1:6" ht="15">
      <c r="A19" s="18">
        <v>5956</v>
      </c>
      <c r="B19" s="18">
        <v>282</v>
      </c>
      <c r="C19" s="18">
        <v>171</v>
      </c>
      <c r="D19" s="18">
        <v>12</v>
      </c>
      <c r="E19" s="18">
        <v>2019</v>
      </c>
      <c r="F19" s="17">
        <v>0.35406822182449815</v>
      </c>
    </row>
    <row r="20" spans="1:6" ht="15">
      <c r="A20" s="18">
        <v>5956</v>
      </c>
      <c r="B20" s="18">
        <v>282</v>
      </c>
      <c r="C20" s="18">
        <v>181</v>
      </c>
      <c r="D20" s="18">
        <v>12</v>
      </c>
      <c r="E20" s="18">
        <v>2019</v>
      </c>
      <c r="F20" s="17">
        <v>0.24754730746960052</v>
      </c>
    </row>
    <row r="21" spans="1:6" ht="15">
      <c r="A21" s="18">
        <v>5956</v>
      </c>
      <c r="B21" s="18">
        <v>282</v>
      </c>
      <c r="C21" s="18">
        <v>191</v>
      </c>
      <c r="D21" s="18">
        <v>12</v>
      </c>
      <c r="E21" s="18">
        <v>2019</v>
      </c>
      <c r="F21" s="17">
        <v>0.26682996920566404</v>
      </c>
    </row>
    <row r="22" spans="1:6" ht="15">
      <c r="A22" s="18">
        <v>5956</v>
      </c>
      <c r="B22" s="18">
        <v>282</v>
      </c>
      <c r="C22" s="18">
        <v>201</v>
      </c>
      <c r="D22" s="18">
        <v>12</v>
      </c>
      <c r="E22" s="18">
        <v>2019</v>
      </c>
      <c r="F22" s="17">
        <v>0.23212996920566412</v>
      </c>
    </row>
    <row r="23" spans="1:6" ht="15">
      <c r="A23" s="18">
        <v>5956</v>
      </c>
      <c r="B23" s="18">
        <v>282</v>
      </c>
      <c r="C23" s="18">
        <v>211</v>
      </c>
      <c r="D23" s="18">
        <v>12</v>
      </c>
      <c r="E23" s="18">
        <v>2019</v>
      </c>
      <c r="F23" s="17">
        <v>0.4078453161025429</v>
      </c>
    </row>
    <row r="24" spans="1:6" ht="15">
      <c r="A24" s="18">
        <v>5956</v>
      </c>
      <c r="B24" s="18">
        <v>282</v>
      </c>
      <c r="C24" s="18">
        <v>221</v>
      </c>
      <c r="D24" s="18">
        <v>12</v>
      </c>
      <c r="E24" s="18">
        <v>2019</v>
      </c>
      <c r="F24" s="17">
        <v>0.9086265286624201</v>
      </c>
    </row>
    <row r="25" spans="1:6" ht="15">
      <c r="A25" s="18">
        <v>5956</v>
      </c>
      <c r="B25" s="18">
        <v>282</v>
      </c>
      <c r="C25" s="18">
        <v>231</v>
      </c>
      <c r="D25" s="18">
        <v>12</v>
      </c>
      <c r="E25" s="18">
        <v>2019</v>
      </c>
      <c r="F25" s="17">
        <v>0.6220903142601462</v>
      </c>
    </row>
    <row r="26" spans="1:6" ht="15">
      <c r="A26" s="18">
        <v>5956</v>
      </c>
      <c r="B26" s="18">
        <v>282</v>
      </c>
      <c r="C26" s="18">
        <v>241</v>
      </c>
      <c r="D26" s="18">
        <v>12</v>
      </c>
      <c r="E26" s="18">
        <v>2019</v>
      </c>
      <c r="F26" s="17">
        <v>1.678264510185819</v>
      </c>
    </row>
    <row r="27" spans="1:6" ht="15">
      <c r="A27" s="18">
        <v>5956</v>
      </c>
      <c r="B27" s="18">
        <v>282</v>
      </c>
      <c r="C27" s="18">
        <v>251</v>
      </c>
      <c r="D27" s="18">
        <v>12</v>
      </c>
      <c r="E27" s="18">
        <v>2019</v>
      </c>
      <c r="F27" s="17">
        <v>0.6131030339000896</v>
      </c>
    </row>
    <row r="28" spans="1:6" ht="15">
      <c r="A28" s="18">
        <v>5956</v>
      </c>
      <c r="B28" s="18">
        <v>282</v>
      </c>
      <c r="C28" s="18">
        <v>261</v>
      </c>
      <c r="D28" s="18">
        <v>12</v>
      </c>
      <c r="E28" s="18">
        <v>2019</v>
      </c>
      <c r="F28" s="17">
        <v>0.5041682218244992</v>
      </c>
    </row>
    <row r="29" spans="1:6" ht="15">
      <c r="A29" s="18">
        <v>5956</v>
      </c>
      <c r="B29" s="18">
        <v>282</v>
      </c>
      <c r="C29" s="18">
        <v>271</v>
      </c>
      <c r="D29" s="18">
        <v>12</v>
      </c>
      <c r="E29" s="18">
        <v>2019</v>
      </c>
      <c r="F29" s="17">
        <v>0.24754730746960052</v>
      </c>
    </row>
    <row r="30" spans="1:6" ht="15">
      <c r="A30" s="18">
        <v>5956</v>
      </c>
      <c r="B30" s="18">
        <v>282</v>
      </c>
      <c r="C30" s="18">
        <v>281</v>
      </c>
      <c r="D30" s="18">
        <v>12</v>
      </c>
      <c r="E30" s="18">
        <v>2019</v>
      </c>
      <c r="F30" s="17">
        <v>0.22279257672264047</v>
      </c>
    </row>
    <row r="31" spans="1:6" ht="15">
      <c r="A31" s="18">
        <v>5956</v>
      </c>
      <c r="B31" s="18">
        <v>282</v>
      </c>
      <c r="C31" s="18">
        <v>291</v>
      </c>
      <c r="D31" s="18">
        <v>12</v>
      </c>
      <c r="E31" s="18">
        <v>2019</v>
      </c>
      <c r="F31" s="17">
        <v>0.8479299692056633</v>
      </c>
    </row>
    <row r="32" spans="1:6" ht="15">
      <c r="A32" s="18">
        <v>5956</v>
      </c>
      <c r="B32" s="18">
        <v>282</v>
      </c>
      <c r="C32" s="18">
        <v>301</v>
      </c>
      <c r="D32" s="18">
        <v>12</v>
      </c>
      <c r="E32" s="18">
        <v>2019</v>
      </c>
      <c r="F32" s="17">
        <v>0.36682010106858987</v>
      </c>
    </row>
    <row r="33" spans="1:6" ht="15">
      <c r="A33" s="18">
        <v>5956</v>
      </c>
      <c r="B33" s="18">
        <v>282</v>
      </c>
      <c r="C33" s="18">
        <v>311</v>
      </c>
      <c r="D33" s="18">
        <v>12</v>
      </c>
      <c r="E33" s="18">
        <v>2019</v>
      </c>
      <c r="F33" s="17">
        <v>0.9244639211454437</v>
      </c>
    </row>
    <row r="34" spans="1:6" ht="15">
      <c r="A34" s="18">
        <v>5956</v>
      </c>
      <c r="B34" s="18">
        <v>282</v>
      </c>
      <c r="C34" s="18">
        <v>321</v>
      </c>
      <c r="D34" s="18">
        <v>12</v>
      </c>
      <c r="E34" s="18">
        <v>2019</v>
      </c>
      <c r="F34" s="17">
        <v>1.3634650992261936</v>
      </c>
    </row>
    <row r="35" spans="1:6" ht="15">
      <c r="A35" s="18">
        <v>5956</v>
      </c>
      <c r="B35" s="18">
        <v>282</v>
      </c>
      <c r="C35" s="18">
        <v>331</v>
      </c>
      <c r="D35" s="18">
        <v>12</v>
      </c>
      <c r="E35" s="18">
        <v>2019</v>
      </c>
      <c r="F35" s="17">
        <v>0.9781271177027953</v>
      </c>
    </row>
    <row r="36" spans="1:6" ht="15">
      <c r="A36" s="18">
        <v>5956</v>
      </c>
      <c r="B36" s="18">
        <v>282</v>
      </c>
      <c r="C36" s="18">
        <v>341</v>
      </c>
      <c r="D36" s="18">
        <v>12</v>
      </c>
      <c r="E36" s="18">
        <v>2019</v>
      </c>
      <c r="F36" s="17">
        <v>0.21210303390008955</v>
      </c>
    </row>
    <row r="37" spans="1:6" ht="15">
      <c r="A37" s="18">
        <v>5956</v>
      </c>
      <c r="B37" s="18">
        <v>282</v>
      </c>
      <c r="C37" s="18">
        <v>351</v>
      </c>
      <c r="D37" s="18">
        <v>12</v>
      </c>
      <c r="E37" s="18">
        <v>2019</v>
      </c>
      <c r="F37" s="17">
        <v>0.6358682218244986</v>
      </c>
    </row>
    <row r="38" spans="1:6" ht="15">
      <c r="A38" s="18">
        <v>5956</v>
      </c>
      <c r="B38" s="18">
        <v>282</v>
      </c>
      <c r="C38" s="18">
        <v>361</v>
      </c>
      <c r="D38" s="18">
        <v>12</v>
      </c>
      <c r="E38" s="18">
        <v>2019</v>
      </c>
      <c r="F38" s="17">
        <v>0.6957473074696005</v>
      </c>
    </row>
    <row r="39" spans="1:6" ht="15">
      <c r="A39" s="18">
        <v>5956</v>
      </c>
      <c r="B39" s="18">
        <v>282</v>
      </c>
      <c r="C39" s="18">
        <v>371</v>
      </c>
      <c r="D39" s="18">
        <v>12</v>
      </c>
      <c r="E39" s="18">
        <v>2019</v>
      </c>
      <c r="F39" s="17">
        <v>0.6463551842396169</v>
      </c>
    </row>
    <row r="40" spans="1:6" ht="15">
      <c r="A40" s="18">
        <v>5956</v>
      </c>
      <c r="B40" s="18">
        <v>282</v>
      </c>
      <c r="C40" s="18">
        <v>381</v>
      </c>
      <c r="D40" s="18">
        <v>12</v>
      </c>
      <c r="E40" s="18">
        <v>2019</v>
      </c>
      <c r="F40" s="17">
        <v>0.6463551842396169</v>
      </c>
    </row>
    <row r="41" spans="1:6" ht="15">
      <c r="A41" s="18">
        <v>5956</v>
      </c>
      <c r="B41" s="18">
        <v>282</v>
      </c>
      <c r="C41" s="18">
        <v>391</v>
      </c>
      <c r="D41" s="18">
        <v>12</v>
      </c>
      <c r="E41" s="18">
        <v>2019</v>
      </c>
      <c r="F41" s="17">
        <v>0.3830827085855665</v>
      </c>
    </row>
    <row r="42" spans="1:6" ht="15">
      <c r="A42" s="18">
        <v>5956</v>
      </c>
      <c r="B42" s="18">
        <v>282</v>
      </c>
      <c r="C42" s="18">
        <v>401</v>
      </c>
      <c r="D42" s="18">
        <v>12</v>
      </c>
      <c r="E42" s="18">
        <v>2019</v>
      </c>
      <c r="F42" s="17">
        <v>0.6918265286624204</v>
      </c>
    </row>
    <row r="43" spans="1:6" ht="15">
      <c r="A43" s="18">
        <v>5956</v>
      </c>
      <c r="B43" s="18">
        <v>282</v>
      </c>
      <c r="C43" s="18">
        <v>411</v>
      </c>
      <c r="D43" s="18">
        <v>12</v>
      </c>
      <c r="E43" s="18">
        <v>2019</v>
      </c>
      <c r="F43" s="17">
        <v>0.48876509922619366</v>
      </c>
    </row>
    <row r="44" spans="1:6" ht="15">
      <c r="A44" s="18">
        <v>5956</v>
      </c>
      <c r="B44" s="18">
        <v>282</v>
      </c>
      <c r="C44" s="18">
        <v>421</v>
      </c>
      <c r="D44" s="18">
        <v>12</v>
      </c>
      <c r="E44" s="18">
        <v>2019</v>
      </c>
      <c r="F44" s="17">
        <v>0.9750019026688426</v>
      </c>
    </row>
    <row r="45" spans="1:6" ht="15">
      <c r="A45" s="18">
        <v>5956</v>
      </c>
      <c r="B45" s="18">
        <v>282</v>
      </c>
      <c r="C45" s="18">
        <v>431</v>
      </c>
      <c r="D45" s="18">
        <v>12</v>
      </c>
      <c r="E45" s="18">
        <v>2019</v>
      </c>
      <c r="F45" s="17">
        <v>0.21210303390008955</v>
      </c>
    </row>
    <row r="46" spans="1:6" ht="15">
      <c r="A46" s="18">
        <v>5956</v>
      </c>
      <c r="B46" s="18">
        <v>282</v>
      </c>
      <c r="C46" s="18">
        <v>441</v>
      </c>
      <c r="D46" s="18">
        <v>12</v>
      </c>
      <c r="E46" s="18">
        <v>2019</v>
      </c>
      <c r="F46" s="17">
        <v>0.5230177917565934</v>
      </c>
    </row>
    <row r="47" spans="1:6" ht="15">
      <c r="A47" s="18">
        <v>5956</v>
      </c>
      <c r="B47" s="18">
        <v>282</v>
      </c>
      <c r="C47" s="18">
        <v>451</v>
      </c>
      <c r="D47" s="18">
        <v>12</v>
      </c>
      <c r="E47" s="18">
        <v>2019</v>
      </c>
      <c r="F47" s="17">
        <v>0.24708469995262392</v>
      </c>
    </row>
    <row r="48" spans="1:6" ht="15">
      <c r="A48" s="18">
        <v>5956</v>
      </c>
      <c r="B48" s="18">
        <v>282</v>
      </c>
      <c r="C48" s="18">
        <v>461</v>
      </c>
      <c r="D48" s="18">
        <v>12</v>
      </c>
      <c r="E48" s="18">
        <v>2019</v>
      </c>
      <c r="F48" s="17">
        <v>0.30121779175659336</v>
      </c>
    </row>
    <row r="49" spans="1:6" ht="15">
      <c r="A49" s="18">
        <v>5956</v>
      </c>
      <c r="B49" s="18">
        <v>282</v>
      </c>
      <c r="C49" s="18">
        <v>471</v>
      </c>
      <c r="D49" s="18">
        <v>12</v>
      </c>
      <c r="E49" s="18">
        <v>2019</v>
      </c>
      <c r="F49" s="17">
        <v>0.24509257672264045</v>
      </c>
    </row>
    <row r="50" spans="1:6" ht="15">
      <c r="A50" s="18">
        <v>5956</v>
      </c>
      <c r="B50" s="18">
        <v>282</v>
      </c>
      <c r="C50" s="18">
        <v>481</v>
      </c>
      <c r="D50" s="18">
        <v>12</v>
      </c>
      <c r="E50" s="18">
        <v>2019</v>
      </c>
      <c r="F50" s="17">
        <v>0.3779453161025424</v>
      </c>
    </row>
    <row r="51" spans="1:6" ht="15">
      <c r="A51" s="18">
        <v>5956</v>
      </c>
      <c r="B51" s="18">
        <v>282</v>
      </c>
      <c r="C51" s="18">
        <v>491</v>
      </c>
      <c r="D51" s="18">
        <v>12</v>
      </c>
      <c r="E51" s="18">
        <v>2019</v>
      </c>
      <c r="F51" s="17">
        <v>0.20366392114544407</v>
      </c>
    </row>
    <row r="52" spans="1:6" ht="15">
      <c r="A52" s="18">
        <v>5956</v>
      </c>
      <c r="B52" s="18">
        <v>282</v>
      </c>
      <c r="C52" s="18">
        <v>501</v>
      </c>
      <c r="D52" s="18">
        <v>12</v>
      </c>
      <c r="E52" s="18">
        <v>2019</v>
      </c>
      <c r="F52" s="17">
        <v>1.016690314260145</v>
      </c>
    </row>
    <row r="53" spans="1:6" ht="15">
      <c r="A53" s="18">
        <v>5956</v>
      </c>
      <c r="B53" s="18">
        <v>282</v>
      </c>
      <c r="C53" s="18">
        <v>511</v>
      </c>
      <c r="D53" s="18">
        <v>12</v>
      </c>
      <c r="E53" s="18">
        <v>2019</v>
      </c>
      <c r="F53" s="17">
        <v>1.142252332736748</v>
      </c>
    </row>
    <row r="54" spans="1:6" ht="15">
      <c r="A54" s="18">
        <v>5956</v>
      </c>
      <c r="B54" s="18">
        <v>282</v>
      </c>
      <c r="C54" s="18">
        <v>521</v>
      </c>
      <c r="D54" s="18">
        <v>12</v>
      </c>
      <c r="E54" s="18">
        <v>2019</v>
      </c>
      <c r="F54" s="17">
        <v>0.8339030339000899</v>
      </c>
    </row>
    <row r="55" spans="1:6" ht="15">
      <c r="A55" s="18">
        <v>5956</v>
      </c>
      <c r="B55" s="18">
        <v>282</v>
      </c>
      <c r="C55" s="18">
        <v>531</v>
      </c>
      <c r="D55" s="18">
        <v>12</v>
      </c>
      <c r="E55" s="18">
        <v>2019</v>
      </c>
      <c r="F55" s="17">
        <v>0.6541682218244987</v>
      </c>
    </row>
    <row r="56" spans="1:6" ht="15">
      <c r="A56" s="18">
        <v>5956</v>
      </c>
      <c r="B56" s="18">
        <v>282</v>
      </c>
      <c r="C56" s="18">
        <v>541</v>
      </c>
      <c r="D56" s="18">
        <v>12</v>
      </c>
      <c r="E56" s="18">
        <v>2019</v>
      </c>
      <c r="F56" s="17">
        <v>0.7108594849186715</v>
      </c>
    </row>
    <row r="57" spans="1:6" ht="15">
      <c r="A57" s="18">
        <v>5956</v>
      </c>
      <c r="B57" s="18">
        <v>282</v>
      </c>
      <c r="C57" s="18">
        <v>551</v>
      </c>
      <c r="D57" s="18">
        <v>12</v>
      </c>
      <c r="E57" s="18">
        <v>2019</v>
      </c>
      <c r="F57" s="17">
        <v>0.4355825767226405</v>
      </c>
    </row>
    <row r="58" spans="1:6" ht="15">
      <c r="A58" s="18">
        <v>5956</v>
      </c>
      <c r="B58" s="18">
        <v>282</v>
      </c>
      <c r="C58" s="18">
        <v>561</v>
      </c>
      <c r="D58" s="18">
        <v>12</v>
      </c>
      <c r="E58" s="18">
        <v>2019</v>
      </c>
      <c r="F58" s="17">
        <v>0.22335518423961684</v>
      </c>
    </row>
    <row r="59" spans="1:6" ht="15">
      <c r="A59" s="18">
        <v>5956</v>
      </c>
      <c r="B59" s="18">
        <v>282</v>
      </c>
      <c r="C59" s="18">
        <v>571</v>
      </c>
      <c r="D59" s="18">
        <v>12</v>
      </c>
      <c r="E59" s="18">
        <v>2019</v>
      </c>
      <c r="F59" s="17">
        <v>0.6826574935516132</v>
      </c>
    </row>
    <row r="60" spans="1:6" ht="15">
      <c r="A60" s="18">
        <v>5956</v>
      </c>
      <c r="B60" s="18">
        <v>282</v>
      </c>
      <c r="C60" s="18">
        <v>581</v>
      </c>
      <c r="D60" s="18">
        <v>12</v>
      </c>
      <c r="E60" s="18">
        <v>2019</v>
      </c>
      <c r="F60" s="17">
        <v>0.5902265286624204</v>
      </c>
    </row>
    <row r="61" spans="1:6" ht="15">
      <c r="A61" s="18">
        <v>5956</v>
      </c>
      <c r="B61" s="18">
        <v>282</v>
      </c>
      <c r="C61" s="18">
        <v>591</v>
      </c>
      <c r="D61" s="18">
        <v>12</v>
      </c>
      <c r="E61" s="18">
        <v>2019</v>
      </c>
      <c r="F61" s="17">
        <v>0.7484529217771224</v>
      </c>
    </row>
    <row r="62" spans="1:6" ht="15">
      <c r="A62" s="18">
        <v>5956</v>
      </c>
      <c r="B62" s="18">
        <v>282</v>
      </c>
      <c r="C62" s="18">
        <v>601</v>
      </c>
      <c r="D62" s="18">
        <v>12</v>
      </c>
      <c r="E62" s="18">
        <v>2019</v>
      </c>
      <c r="F62" s="17">
        <v>0.9660645101858196</v>
      </c>
    </row>
    <row r="63" spans="1:6" ht="15">
      <c r="A63" s="18">
        <v>5956</v>
      </c>
      <c r="B63" s="18">
        <v>282</v>
      </c>
      <c r="C63" s="18">
        <v>611</v>
      </c>
      <c r="D63" s="18">
        <v>12</v>
      </c>
      <c r="E63" s="18">
        <v>2019</v>
      </c>
      <c r="F63" s="17">
        <v>0.22616822182449867</v>
      </c>
    </row>
    <row r="64" spans="1:6" ht="15">
      <c r="A64" s="18">
        <v>5956</v>
      </c>
      <c r="B64" s="18">
        <v>282</v>
      </c>
      <c r="C64" s="18">
        <v>621</v>
      </c>
      <c r="D64" s="18">
        <v>12</v>
      </c>
      <c r="E64" s="18">
        <v>2019</v>
      </c>
      <c r="F64" s="17">
        <v>0.8954682218244994</v>
      </c>
    </row>
    <row r="65" spans="1:6" ht="15">
      <c r="A65" s="18">
        <v>5956</v>
      </c>
      <c r="B65" s="18">
        <v>282</v>
      </c>
      <c r="C65" s="18">
        <v>631</v>
      </c>
      <c r="D65" s="18">
        <v>12</v>
      </c>
      <c r="E65" s="18">
        <v>2019</v>
      </c>
      <c r="F65" s="17">
        <v>0.7129846999526241</v>
      </c>
    </row>
    <row r="66" spans="1:6" ht="15">
      <c r="A66" s="18">
        <v>5956</v>
      </c>
      <c r="B66" s="18">
        <v>282</v>
      </c>
      <c r="C66" s="18">
        <v>641</v>
      </c>
      <c r="D66" s="18">
        <v>12</v>
      </c>
      <c r="E66" s="18">
        <v>2019</v>
      </c>
      <c r="F66" s="17">
        <v>0.23569257672264016</v>
      </c>
    </row>
    <row r="67" spans="1:6" ht="15">
      <c r="A67" s="18">
        <v>5956</v>
      </c>
      <c r="B67" s="18">
        <v>282</v>
      </c>
      <c r="C67" s="18">
        <v>651</v>
      </c>
      <c r="D67" s="18">
        <v>12</v>
      </c>
      <c r="E67" s="18">
        <v>2019</v>
      </c>
      <c r="F67" s="17">
        <v>0.22335518423961684</v>
      </c>
    </row>
    <row r="68" spans="1:6" ht="15">
      <c r="A68" s="18">
        <v>5956</v>
      </c>
      <c r="B68" s="18">
        <v>282</v>
      </c>
      <c r="C68" s="18">
        <v>661</v>
      </c>
      <c r="D68" s="18">
        <v>12</v>
      </c>
      <c r="E68" s="18">
        <v>2019</v>
      </c>
      <c r="F68" s="17">
        <v>0.36625749355161347</v>
      </c>
    </row>
    <row r="69" spans="1:6" ht="15">
      <c r="A69" s="18">
        <v>5956</v>
      </c>
      <c r="B69" s="18">
        <v>282</v>
      </c>
      <c r="C69" s="18">
        <v>671</v>
      </c>
      <c r="D69" s="18">
        <v>12</v>
      </c>
      <c r="E69" s="18">
        <v>2019</v>
      </c>
      <c r="F69" s="17">
        <v>0.5902265286624204</v>
      </c>
    </row>
    <row r="70" spans="1:6" ht="15">
      <c r="A70" s="18">
        <v>5956</v>
      </c>
      <c r="B70" s="18">
        <v>282</v>
      </c>
      <c r="C70" s="18">
        <v>681</v>
      </c>
      <c r="D70" s="18">
        <v>12</v>
      </c>
      <c r="E70" s="18">
        <v>2019</v>
      </c>
      <c r="F70" s="17">
        <v>0.4742781368110755</v>
      </c>
    </row>
    <row r="71" spans="1:6" ht="15">
      <c r="A71" s="18">
        <v>5956</v>
      </c>
      <c r="B71" s="18">
        <v>282</v>
      </c>
      <c r="C71" s="18">
        <v>691</v>
      </c>
      <c r="D71" s="18">
        <v>12</v>
      </c>
      <c r="E71" s="18">
        <v>2019</v>
      </c>
      <c r="F71" s="17">
        <v>0.6520271177027955</v>
      </c>
    </row>
    <row r="72" spans="1:6" ht="15">
      <c r="A72" s="18">
        <v>5956</v>
      </c>
      <c r="B72" s="18">
        <v>282</v>
      </c>
      <c r="C72" s="18">
        <v>701</v>
      </c>
      <c r="D72" s="18">
        <v>12</v>
      </c>
      <c r="E72" s="18">
        <v>2019</v>
      </c>
      <c r="F72" s="17">
        <v>0.6131030339000896</v>
      </c>
    </row>
    <row r="73" spans="1:6" ht="15">
      <c r="A73" s="18">
        <v>5956</v>
      </c>
      <c r="B73" s="18">
        <v>282</v>
      </c>
      <c r="C73" s="18">
        <v>711</v>
      </c>
      <c r="D73" s="18">
        <v>12</v>
      </c>
      <c r="E73" s="18">
        <v>2019</v>
      </c>
      <c r="F73" s="17">
        <v>0.2481099149865769</v>
      </c>
    </row>
    <row r="74" spans="1:6" ht="15">
      <c r="A74" s="18">
        <v>5956</v>
      </c>
      <c r="B74" s="18">
        <v>282</v>
      </c>
      <c r="C74" s="18">
        <v>721</v>
      </c>
      <c r="D74" s="18">
        <v>12</v>
      </c>
      <c r="E74" s="18">
        <v>2019</v>
      </c>
      <c r="F74" s="17">
        <v>0.22335518423961684</v>
      </c>
    </row>
    <row r="75" spans="1:6" ht="15">
      <c r="A75" s="18">
        <v>5956</v>
      </c>
      <c r="B75" s="18">
        <v>282</v>
      </c>
      <c r="C75" s="18">
        <v>731</v>
      </c>
      <c r="D75" s="18">
        <v>12</v>
      </c>
      <c r="E75" s="18">
        <v>2019</v>
      </c>
      <c r="F75" s="17">
        <v>0.6422299692056641</v>
      </c>
    </row>
    <row r="76" spans="1:6" ht="15">
      <c r="A76" s="18">
        <v>5956</v>
      </c>
      <c r="B76" s="18">
        <v>282</v>
      </c>
      <c r="C76" s="18">
        <v>741</v>
      </c>
      <c r="D76" s="18">
        <v>12</v>
      </c>
      <c r="E76" s="18">
        <v>2019</v>
      </c>
      <c r="F76" s="17">
        <v>0.9160201010685898</v>
      </c>
    </row>
    <row r="77" spans="1:6" ht="15">
      <c r="A77" s="18">
        <v>5956</v>
      </c>
      <c r="B77" s="18">
        <v>282</v>
      </c>
      <c r="C77" s="18">
        <v>751</v>
      </c>
      <c r="D77" s="18">
        <v>12</v>
      </c>
      <c r="E77" s="18">
        <v>2019</v>
      </c>
      <c r="F77" s="17">
        <v>0.658626528662421</v>
      </c>
    </row>
    <row r="78" spans="1:6" ht="15">
      <c r="A78" s="18">
        <v>5956</v>
      </c>
      <c r="B78" s="18">
        <v>282</v>
      </c>
      <c r="C78" s="18">
        <v>761</v>
      </c>
      <c r="D78" s="18">
        <v>12</v>
      </c>
      <c r="E78" s="18">
        <v>2019</v>
      </c>
      <c r="F78" s="17">
        <v>0.4725903142601464</v>
      </c>
    </row>
    <row r="79" spans="1:6" ht="15">
      <c r="A79" s="18">
        <v>5956</v>
      </c>
      <c r="B79" s="18">
        <v>282</v>
      </c>
      <c r="C79" s="18">
        <v>771</v>
      </c>
      <c r="D79" s="18">
        <v>12</v>
      </c>
      <c r="E79" s="18">
        <v>2019</v>
      </c>
      <c r="F79" s="17">
        <v>1.8392056143075222</v>
      </c>
    </row>
    <row r="80" spans="1:6" ht="15">
      <c r="A80" t="s">
        <v>0</v>
      </c>
      <c r="F80" s="4">
        <f>SUM(F3:F79)</f>
        <v>46.564</v>
      </c>
    </row>
    <row r="82" spans="1:5" ht="15">
      <c r="A82" s="2"/>
      <c r="B82" s="2" t="s">
        <v>9</v>
      </c>
      <c r="C82" s="2"/>
      <c r="D82" s="2"/>
      <c r="E82" s="2" t="s">
        <v>10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2020-01-27T13:26:14Z</cp:lastPrinted>
  <dcterms:created xsi:type="dcterms:W3CDTF">2015-03-15T07:37:38Z</dcterms:created>
  <dcterms:modified xsi:type="dcterms:W3CDTF">2020-01-27T13:27:05Z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