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<sst xmlns="http://schemas.openxmlformats.org/spreadsheetml/2006/main" count="100" uniqueCount="22">
  <si>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</si>
  <si>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</si>
  <si>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</si>
  <si>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</si>
  <si>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</si>
  <si>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</si>
  <si>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</si>
  <si>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</si>
  <si>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</si>
  <si>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</si>
  <si>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</si>
  <si>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</si>
  <si>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</si>
  <si>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</si>
  <si>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</si>
  <si>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</si>
  <si>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</si>
  <si>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</si>
  <si>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</si>
  <si>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26.12.2020 по 26.01.2021г.</t>
  </si>
  <si>
    <t>Показ. Нач</t>
  </si>
  <si>
    <t>показ. Кон.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</si>
</sst>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66">
      <selection activeCell="H87" sqref="H87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28125" style="0" customWidth="1"/>
    <col min="6" max="6" width="12.7109375" style="0" customWidth="1"/>
    <col min="7" max="7" width="11.5742187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44191</v>
      </c>
      <c r="G2" s="13">
        <v>44221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1</v>
      </c>
      <c r="E3" s="6">
        <v>2021</v>
      </c>
      <c r="F3" s="7">
        <v>16.5407</v>
      </c>
      <c r="G3" s="7">
        <v>17.7769</v>
      </c>
      <c r="H3" s="8">
        <f>SUM(G3-F3)</f>
        <v>1.2362000000000002</v>
      </c>
      <c r="I3" s="7">
        <f aca="true" t="shared" si="0" ref="I3:I34">$J$81*(K3/$J$84)</f>
        <v>0.09211224946667018</v>
      </c>
      <c r="J3" s="8">
        <f aca="true" t="shared" si="1" ref="J3:J34">H3+I3</f>
        <v>1.3283122494666704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1</v>
      </c>
      <c r="E4" s="6">
        <v>2021</v>
      </c>
      <c r="F4" s="7">
        <v>10.6294</v>
      </c>
      <c r="G4" s="7">
        <v>11.3531</v>
      </c>
      <c r="H4" s="8">
        <f aca="true" t="shared" si="2" ref="H4:H67">SUM(G4-F4)</f>
        <v>0.7236999999999991</v>
      </c>
      <c r="I4" s="7">
        <f t="shared" si="0"/>
        <v>0.06238863283204719</v>
      </c>
      <c r="J4" s="8">
        <f t="shared" si="1"/>
        <v>0.7860886328320463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1</v>
      </c>
      <c r="E5" s="6">
        <v>2021</v>
      </c>
      <c r="F5" s="7">
        <v>5.4984</v>
      </c>
      <c r="G5" s="7">
        <v>5.8496</v>
      </c>
      <c r="H5" s="8">
        <f t="shared" si="2"/>
        <v>0.3511999999999995</v>
      </c>
      <c r="I5" s="7">
        <f t="shared" si="0"/>
        <v>0.06811662145434434</v>
      </c>
      <c r="J5" s="8">
        <f t="shared" si="1"/>
        <v>0.41931662145434384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1</v>
      </c>
      <c r="E6" s="6">
        <v>2021</v>
      </c>
      <c r="F6" s="25">
        <v>4.8535</v>
      </c>
      <c r="G6" s="25">
        <v>5.0671</v>
      </c>
      <c r="H6" s="8">
        <f t="shared" si="2"/>
        <v>0.21359999999999957</v>
      </c>
      <c r="I6" s="7">
        <f t="shared" si="0"/>
        <v>0.0613049593089099</v>
      </c>
      <c r="J6" s="8">
        <f t="shared" si="1"/>
        <v>0.27490495930890946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1</v>
      </c>
      <c r="E7" s="6">
        <v>2021</v>
      </c>
      <c r="F7" s="7">
        <v>7.0963</v>
      </c>
      <c r="G7" s="7">
        <v>7.6797</v>
      </c>
      <c r="H7" s="8">
        <f t="shared" si="2"/>
        <v>0.5834000000000001</v>
      </c>
      <c r="I7" s="7">
        <f t="shared" si="0"/>
        <v>0.06145976981221524</v>
      </c>
      <c r="J7" s="8">
        <f t="shared" si="1"/>
        <v>0.6448597698122154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1</v>
      </c>
      <c r="E8" s="6">
        <v>2021</v>
      </c>
      <c r="F8" s="7">
        <v>15.2914</v>
      </c>
      <c r="G8" s="7">
        <v>16.4515</v>
      </c>
      <c r="H8" s="8">
        <f t="shared" si="2"/>
        <v>1.1601</v>
      </c>
      <c r="I8" s="7">
        <f t="shared" si="0"/>
        <v>0.09335073349311279</v>
      </c>
      <c r="J8" s="8">
        <f t="shared" si="1"/>
        <v>1.2534507334931126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1</v>
      </c>
      <c r="E9" s="6">
        <v>2021</v>
      </c>
      <c r="F9" s="7">
        <v>5.1751</v>
      </c>
      <c r="G9" s="7">
        <v>5.5814</v>
      </c>
      <c r="H9" s="8">
        <f t="shared" si="2"/>
        <v>0.40630000000000077</v>
      </c>
      <c r="I9" s="7">
        <f t="shared" si="0"/>
        <v>0.05882799125602465</v>
      </c>
      <c r="J9" s="8">
        <f t="shared" si="1"/>
        <v>0.46512799125602544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1</v>
      </c>
      <c r="E10" s="6">
        <v>2021</v>
      </c>
      <c r="F10" s="7">
        <v>6.5783</v>
      </c>
      <c r="G10" s="7">
        <v>7.2846</v>
      </c>
      <c r="H10" s="8">
        <f t="shared" si="2"/>
        <v>0.7063000000000006</v>
      </c>
      <c r="I10" s="7">
        <f t="shared" si="0"/>
        <v>0.06238863283204719</v>
      </c>
      <c r="J10" s="8">
        <f t="shared" si="1"/>
        <v>0.7686886328320478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1</v>
      </c>
      <c r="E11" s="6">
        <v>2021</v>
      </c>
      <c r="F11" s="7">
        <v>5.0045</v>
      </c>
      <c r="G11" s="7">
        <v>5.0045</v>
      </c>
      <c r="H11" s="8">
        <f t="shared" si="2"/>
        <v>0</v>
      </c>
      <c r="I11" s="7">
        <f t="shared" si="0"/>
        <v>0.068426242460955</v>
      </c>
      <c r="J11" s="8">
        <f t="shared" si="1"/>
        <v>0.068426242460955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1</v>
      </c>
      <c r="E12" s="6">
        <v>2021</v>
      </c>
      <c r="F12" s="7">
        <v>4.3791</v>
      </c>
      <c r="G12" s="7">
        <v>4.3795</v>
      </c>
      <c r="H12" s="8">
        <f t="shared" si="2"/>
        <v>0.00039999999999995595</v>
      </c>
      <c r="I12" s="7">
        <f t="shared" si="0"/>
        <v>0.06115014880560457</v>
      </c>
      <c r="J12" s="8">
        <f t="shared" si="1"/>
        <v>0.061550148805604527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1</v>
      </c>
      <c r="E13" s="6">
        <v>2021</v>
      </c>
      <c r="F13" s="7">
        <v>8.8293</v>
      </c>
      <c r="G13" s="7">
        <v>9.2119</v>
      </c>
      <c r="H13" s="8">
        <f t="shared" si="2"/>
        <v>0.38260000000000005</v>
      </c>
      <c r="I13" s="7">
        <f t="shared" si="0"/>
        <v>0.06115014880560457</v>
      </c>
      <c r="J13" s="8">
        <f t="shared" si="1"/>
        <v>0.4437501488056046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1</v>
      </c>
      <c r="E14" s="6">
        <v>2021</v>
      </c>
      <c r="F14" s="7">
        <v>7.4369</v>
      </c>
      <c r="G14" s="7">
        <v>7.4395</v>
      </c>
      <c r="H14" s="8">
        <f t="shared" si="2"/>
        <v>0.0026000000000001577</v>
      </c>
      <c r="I14" s="7">
        <f t="shared" si="0"/>
        <v>0.10140087966498985</v>
      </c>
      <c r="J14" s="8">
        <f t="shared" si="1"/>
        <v>0.10400087966499001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1</v>
      </c>
      <c r="E15" s="6">
        <v>2021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0.056196212699834075</v>
      </c>
      <c r="J15" s="8">
        <f t="shared" si="1"/>
        <v>0.056196212699834075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1</v>
      </c>
      <c r="E16" s="6">
        <v>2021</v>
      </c>
      <c r="F16" s="7">
        <v>16.1324</v>
      </c>
      <c r="G16" s="7">
        <v>17.5115</v>
      </c>
      <c r="H16" s="8">
        <f t="shared" si="2"/>
        <v>1.379100000000001</v>
      </c>
      <c r="I16" s="7">
        <f t="shared" si="0"/>
        <v>0.12988601227317023</v>
      </c>
      <c r="J16" s="8">
        <f t="shared" si="1"/>
        <v>1.5089860122731713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1</v>
      </c>
      <c r="E17" s="6">
        <v>2021</v>
      </c>
      <c r="F17" s="25">
        <v>8.2493</v>
      </c>
      <c r="G17" s="25">
        <v>8.4404</v>
      </c>
      <c r="H17" s="8">
        <f t="shared" si="2"/>
        <v>0.1911000000000005</v>
      </c>
      <c r="I17" s="7">
        <f t="shared" si="0"/>
        <v>0.09319592298980747</v>
      </c>
      <c r="J17" s="8">
        <f t="shared" si="1"/>
        <v>0.284295922989808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1</v>
      </c>
      <c r="E18" s="6">
        <v>2021</v>
      </c>
      <c r="F18" s="26">
        <v>10.6593</v>
      </c>
      <c r="G18" s="26">
        <v>10.9537</v>
      </c>
      <c r="H18" s="8">
        <f t="shared" si="2"/>
        <v>0.29439999999999955</v>
      </c>
      <c r="I18" s="7">
        <f t="shared" si="0"/>
        <v>0.05836355974610867</v>
      </c>
      <c r="J18" s="8">
        <f t="shared" si="1"/>
        <v>0.35276355974610824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1</v>
      </c>
      <c r="E19" s="6">
        <v>2021</v>
      </c>
      <c r="F19" s="7">
        <v>4.623</v>
      </c>
      <c r="G19" s="7">
        <v>4.634</v>
      </c>
      <c r="H19" s="8">
        <f t="shared" si="2"/>
        <v>0.01100000000000012</v>
      </c>
      <c r="I19" s="7">
        <f t="shared" si="0"/>
        <v>0.06223382232874187</v>
      </c>
      <c r="J19" s="8">
        <f t="shared" si="1"/>
        <v>0.07323382232874198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1</v>
      </c>
      <c r="E20" s="6">
        <v>2021</v>
      </c>
      <c r="F20" s="7">
        <v>6.2753</v>
      </c>
      <c r="G20" s="7">
        <v>6.9685</v>
      </c>
      <c r="H20" s="8">
        <f t="shared" si="2"/>
        <v>0.6932</v>
      </c>
      <c r="I20" s="7">
        <f t="shared" si="0"/>
        <v>0.06811662145434434</v>
      </c>
      <c r="J20" s="8">
        <f t="shared" si="1"/>
        <v>0.7613166214543444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1</v>
      </c>
      <c r="E21" s="6">
        <v>2021</v>
      </c>
      <c r="F21" s="7">
        <v>5.6949</v>
      </c>
      <c r="G21" s="7">
        <v>6.2383</v>
      </c>
      <c r="H21" s="8">
        <f t="shared" si="2"/>
        <v>0.5434000000000001</v>
      </c>
      <c r="I21" s="7">
        <f t="shared" si="0"/>
        <v>0.06115014880560457</v>
      </c>
      <c r="J21" s="8">
        <f t="shared" si="1"/>
        <v>0.6045501488056046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1</v>
      </c>
      <c r="E22" s="6">
        <v>2021</v>
      </c>
      <c r="F22" s="7">
        <v>3.9738</v>
      </c>
      <c r="G22" s="7">
        <v>3.9973</v>
      </c>
      <c r="H22" s="8">
        <f t="shared" si="2"/>
        <v>0.023499999999999854</v>
      </c>
      <c r="I22" s="7">
        <f t="shared" si="0"/>
        <v>0.06115014880560457</v>
      </c>
      <c r="J22" s="8">
        <f t="shared" si="1"/>
        <v>0.08465014880560442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1</v>
      </c>
      <c r="E23" s="6">
        <v>2021</v>
      </c>
      <c r="F23" s="7">
        <v>10.2349</v>
      </c>
      <c r="G23" s="7">
        <v>11.2324</v>
      </c>
      <c r="H23" s="8">
        <f t="shared" si="2"/>
        <v>0.9975000000000005</v>
      </c>
      <c r="I23" s="7">
        <f t="shared" si="0"/>
        <v>0.10124606916168453</v>
      </c>
      <c r="J23" s="8">
        <f t="shared" si="1"/>
        <v>1.098746069161685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1</v>
      </c>
      <c r="E24" s="6">
        <v>2021</v>
      </c>
      <c r="F24" s="7">
        <v>9.9477</v>
      </c>
      <c r="G24" s="7">
        <v>10.5841</v>
      </c>
      <c r="H24" s="8">
        <f t="shared" si="2"/>
        <v>0.6364000000000001</v>
      </c>
      <c r="I24" s="7">
        <f t="shared" si="0"/>
        <v>0.056196212699834075</v>
      </c>
      <c r="J24" s="8">
        <f t="shared" si="1"/>
        <v>0.6925962126998342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1</v>
      </c>
      <c r="E25" s="6">
        <v>2021</v>
      </c>
      <c r="F25" s="10">
        <v>10.5618</v>
      </c>
      <c r="G25" s="10">
        <v>11.1315</v>
      </c>
      <c r="H25" s="8">
        <f t="shared" si="2"/>
        <v>0.569700000000001</v>
      </c>
      <c r="I25" s="7">
        <f t="shared" si="0"/>
        <v>0.13004082277647555</v>
      </c>
      <c r="J25" s="8">
        <f t="shared" si="1"/>
        <v>0.6997408227764765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1</v>
      </c>
      <c r="E26" s="6">
        <v>2021</v>
      </c>
      <c r="F26" s="7">
        <v>14.0058</v>
      </c>
      <c r="G26" s="7">
        <v>15.1538</v>
      </c>
      <c r="H26" s="8">
        <f t="shared" si="2"/>
        <v>1.1479999999999997</v>
      </c>
      <c r="I26" s="7">
        <f t="shared" si="0"/>
        <v>0.0928863019831968</v>
      </c>
      <c r="J26" s="8">
        <f t="shared" si="1"/>
        <v>1.2408863019831964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1</v>
      </c>
      <c r="E27" s="6">
        <v>2021</v>
      </c>
      <c r="F27" s="7">
        <v>6.6322</v>
      </c>
      <c r="G27" s="7">
        <v>7.3111</v>
      </c>
      <c r="H27" s="8">
        <f t="shared" si="2"/>
        <v>0.6788999999999996</v>
      </c>
      <c r="I27" s="7">
        <f t="shared" si="0"/>
        <v>0.05836355974610867</v>
      </c>
      <c r="J27" s="8">
        <f t="shared" si="1"/>
        <v>0.7372635597461082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1</v>
      </c>
      <c r="E28" s="6">
        <v>2021</v>
      </c>
      <c r="F28" s="7">
        <v>6.1198</v>
      </c>
      <c r="G28" s="7">
        <v>6.364</v>
      </c>
      <c r="H28" s="8">
        <f t="shared" si="2"/>
        <v>0.2442000000000002</v>
      </c>
      <c r="I28" s="7">
        <f t="shared" si="0"/>
        <v>0.06223382232874187</v>
      </c>
      <c r="J28" s="8">
        <f t="shared" si="1"/>
        <v>0.30643382232874206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1</v>
      </c>
      <c r="E29" s="6">
        <v>2021</v>
      </c>
      <c r="F29" s="7">
        <v>3.7807</v>
      </c>
      <c r="G29" s="7">
        <v>4.3563</v>
      </c>
      <c r="H29" s="8">
        <f t="shared" si="2"/>
        <v>0.5756000000000001</v>
      </c>
      <c r="I29" s="7">
        <f t="shared" si="0"/>
        <v>0.06811662145434434</v>
      </c>
      <c r="J29" s="8">
        <f t="shared" si="1"/>
        <v>0.6437166214543445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1</v>
      </c>
      <c r="E30" s="6">
        <v>2021</v>
      </c>
      <c r="F30" s="7">
        <v>6.5132</v>
      </c>
      <c r="G30" s="7">
        <v>6.8181</v>
      </c>
      <c r="H30" s="8">
        <f t="shared" si="2"/>
        <v>0.30489999999999995</v>
      </c>
      <c r="I30" s="7">
        <f t="shared" si="0"/>
        <v>0.0613049593089099</v>
      </c>
      <c r="J30" s="8">
        <f t="shared" si="1"/>
        <v>0.36620495930890984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1</v>
      </c>
      <c r="E31" s="6">
        <v>2021</v>
      </c>
      <c r="F31" s="7">
        <v>8.9703</v>
      </c>
      <c r="G31" s="7">
        <v>9.524</v>
      </c>
      <c r="H31" s="8">
        <f t="shared" si="2"/>
        <v>0.5536999999999992</v>
      </c>
      <c r="I31" s="7">
        <f t="shared" si="0"/>
        <v>0.06115014880560457</v>
      </c>
      <c r="J31" s="8">
        <f t="shared" si="1"/>
        <v>0.6148501488056037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1</v>
      </c>
      <c r="E32" s="6">
        <v>2021</v>
      </c>
      <c r="F32" s="7">
        <v>6.9246</v>
      </c>
      <c r="G32" s="7">
        <v>6.9625</v>
      </c>
      <c r="H32" s="8">
        <f t="shared" si="2"/>
        <v>0.03790000000000049</v>
      </c>
      <c r="I32" s="7">
        <f t="shared" si="0"/>
        <v>0.10093644815507388</v>
      </c>
      <c r="J32" s="8">
        <f t="shared" si="1"/>
        <v>0.13883644815507437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1</v>
      </c>
      <c r="E33" s="6">
        <v>2021</v>
      </c>
      <c r="F33" s="7">
        <v>7.9677</v>
      </c>
      <c r="G33" s="7">
        <v>8.6785</v>
      </c>
      <c r="H33" s="8">
        <f t="shared" si="2"/>
        <v>0.7107999999999999</v>
      </c>
      <c r="I33" s="7">
        <f t="shared" si="0"/>
        <v>0.056041402196528756</v>
      </c>
      <c r="J33" s="8">
        <f t="shared" si="1"/>
        <v>0.7668414021965286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1</v>
      </c>
      <c r="E34" s="6">
        <v>2021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0.12973120176986488</v>
      </c>
      <c r="J34" s="8">
        <f t="shared" si="1"/>
        <v>0.12973120176986488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1</v>
      </c>
      <c r="E35" s="6">
        <v>2021</v>
      </c>
      <c r="F35" s="7">
        <v>12.7401</v>
      </c>
      <c r="G35" s="7">
        <v>13.6677</v>
      </c>
      <c r="H35" s="8">
        <f t="shared" si="2"/>
        <v>0.9276</v>
      </c>
      <c r="I35" s="7">
        <f aca="true" t="shared" si="3" ref="I35:I66">$J$81*(K35/$J$84)</f>
        <v>0.09304111248650215</v>
      </c>
      <c r="J35" s="8">
        <f aca="true" t="shared" si="4" ref="J35:J66">H35+I35</f>
        <v>1.0206411124865022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1</v>
      </c>
      <c r="E36" s="6">
        <v>2021</v>
      </c>
      <c r="F36" s="7">
        <v>8.1328</v>
      </c>
      <c r="G36" s="7">
        <v>8.3058</v>
      </c>
      <c r="H36" s="8">
        <f t="shared" si="2"/>
        <v>0.17300000000000004</v>
      </c>
      <c r="I36" s="7">
        <f t="shared" si="3"/>
        <v>0.05836355974610867</v>
      </c>
      <c r="J36" s="8">
        <f t="shared" si="4"/>
        <v>0.23136355974610873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1</v>
      </c>
      <c r="E37" s="6">
        <v>2021</v>
      </c>
      <c r="F37" s="7">
        <v>6.8627</v>
      </c>
      <c r="G37" s="7">
        <v>7.1616</v>
      </c>
      <c r="H37" s="8">
        <f t="shared" si="2"/>
        <v>0.2988999999999997</v>
      </c>
      <c r="I37" s="7">
        <f t="shared" si="3"/>
        <v>0.06223382232874187</v>
      </c>
      <c r="J37" s="8">
        <f t="shared" si="4"/>
        <v>0.3611338223287416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1</v>
      </c>
      <c r="E38" s="6">
        <v>2021</v>
      </c>
      <c r="F38" s="7">
        <v>5.3109</v>
      </c>
      <c r="G38" s="7">
        <v>5.3109</v>
      </c>
      <c r="H38" s="8">
        <f t="shared" si="2"/>
        <v>0</v>
      </c>
      <c r="I38" s="7">
        <f t="shared" si="3"/>
        <v>0.06811662145434434</v>
      </c>
      <c r="J38" s="8">
        <f t="shared" si="4"/>
        <v>0.06811662145434434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1</v>
      </c>
      <c r="E39" s="6">
        <v>2021</v>
      </c>
      <c r="F39" s="25">
        <v>5.9653</v>
      </c>
      <c r="G39" s="25">
        <v>6.2913</v>
      </c>
      <c r="H39" s="8">
        <f t="shared" si="2"/>
        <v>0.3259999999999996</v>
      </c>
      <c r="I39" s="7">
        <f t="shared" si="3"/>
        <v>0.06145976981221524</v>
      </c>
      <c r="J39" s="8">
        <f t="shared" si="4"/>
        <v>0.38745976981221486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1</v>
      </c>
      <c r="E40" s="6">
        <v>2021</v>
      </c>
      <c r="F40" s="7">
        <v>7.1074</v>
      </c>
      <c r="G40" s="7">
        <v>7.5314</v>
      </c>
      <c r="H40" s="8">
        <f t="shared" si="2"/>
        <v>0.4239999999999995</v>
      </c>
      <c r="I40" s="7">
        <f t="shared" si="3"/>
        <v>0.06145976981221524</v>
      </c>
      <c r="J40" s="8">
        <f t="shared" si="4"/>
        <v>0.4854597698122147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1</v>
      </c>
      <c r="E41" s="6">
        <v>2021</v>
      </c>
      <c r="F41" s="7">
        <v>9.6397</v>
      </c>
      <c r="G41" s="7">
        <v>10.7091</v>
      </c>
      <c r="H41" s="8">
        <f t="shared" si="2"/>
        <v>1.0694</v>
      </c>
      <c r="I41" s="7">
        <f t="shared" si="3"/>
        <v>0.1010912586583792</v>
      </c>
      <c r="J41" s="8">
        <f t="shared" si="4"/>
        <v>1.170491258658379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1</v>
      </c>
      <c r="E42" s="6">
        <v>2021</v>
      </c>
      <c r="F42" s="7">
        <v>6.3139</v>
      </c>
      <c r="G42" s="7">
        <v>6.8385</v>
      </c>
      <c r="H42" s="8">
        <f t="shared" si="2"/>
        <v>0.5245999999999995</v>
      </c>
      <c r="I42" s="7">
        <f t="shared" si="3"/>
        <v>0.056196212699834075</v>
      </c>
      <c r="J42" s="8">
        <f t="shared" si="4"/>
        <v>0.5807962126998336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1</v>
      </c>
      <c r="E43" s="6">
        <v>2021</v>
      </c>
      <c r="F43" s="7">
        <v>6.4544</v>
      </c>
      <c r="G43" s="7">
        <v>7.7663</v>
      </c>
      <c r="H43" s="8">
        <f t="shared" si="2"/>
        <v>1.3119000000000005</v>
      </c>
      <c r="I43" s="7">
        <f t="shared" si="3"/>
        <v>0.12973120176986488</v>
      </c>
      <c r="J43" s="8">
        <f t="shared" si="4"/>
        <v>1.4416312017698654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1</v>
      </c>
      <c r="E44" s="6">
        <v>2021</v>
      </c>
      <c r="F44" s="7">
        <v>8.5063</v>
      </c>
      <c r="G44" s="7">
        <v>8.5513</v>
      </c>
      <c r="H44" s="8">
        <f t="shared" si="2"/>
        <v>0.04499999999999993</v>
      </c>
      <c r="I44" s="7">
        <f t="shared" si="3"/>
        <v>0.0927314914798915</v>
      </c>
      <c r="J44" s="8">
        <f t="shared" si="4"/>
        <v>0.13773149147989144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1</v>
      </c>
      <c r="E45" s="6">
        <v>2021</v>
      </c>
      <c r="F45" s="7">
        <v>5.6828</v>
      </c>
      <c r="G45" s="7">
        <v>6.0424</v>
      </c>
      <c r="H45" s="8">
        <f t="shared" si="2"/>
        <v>0.3595999999999995</v>
      </c>
      <c r="I45" s="7">
        <f t="shared" si="3"/>
        <v>0.05836355974610867</v>
      </c>
      <c r="J45" s="8">
        <f t="shared" si="4"/>
        <v>0.41796355974610816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1</v>
      </c>
      <c r="E46" s="6">
        <v>2021</v>
      </c>
      <c r="F46" s="7">
        <v>7.1483</v>
      </c>
      <c r="G46" s="7">
        <v>7.6603</v>
      </c>
      <c r="H46" s="8">
        <f t="shared" si="2"/>
        <v>0.5120000000000005</v>
      </c>
      <c r="I46" s="7">
        <f t="shared" si="3"/>
        <v>0.061614580315520556</v>
      </c>
      <c r="J46" s="8">
        <f t="shared" si="4"/>
        <v>0.573614580315521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1</v>
      </c>
      <c r="E47" s="6">
        <v>2021</v>
      </c>
      <c r="F47" s="7">
        <v>5.7618</v>
      </c>
      <c r="G47" s="7">
        <v>6.4929</v>
      </c>
      <c r="H47" s="8">
        <f t="shared" si="2"/>
        <v>0.7310999999999996</v>
      </c>
      <c r="I47" s="7">
        <f t="shared" si="3"/>
        <v>0.067961810951039</v>
      </c>
      <c r="J47" s="8">
        <f t="shared" si="4"/>
        <v>0.7990618109510387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1</v>
      </c>
      <c r="E48" s="6">
        <v>2021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0.061614580315520556</v>
      </c>
      <c r="J48" s="8">
        <f t="shared" si="4"/>
        <v>0.061614580315520556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1</v>
      </c>
      <c r="E49" s="6">
        <v>2021</v>
      </c>
      <c r="F49" s="7">
        <v>3.8358</v>
      </c>
      <c r="G49" s="7">
        <v>3.8405</v>
      </c>
      <c r="H49" s="8">
        <f t="shared" si="2"/>
        <v>0.0047000000000001485</v>
      </c>
      <c r="I49" s="7">
        <f t="shared" si="3"/>
        <v>0.0613049593089099</v>
      </c>
      <c r="J49" s="8">
        <f t="shared" si="4"/>
        <v>0.06600495930891004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1</v>
      </c>
      <c r="E50" s="6">
        <v>2021</v>
      </c>
      <c r="F50" s="7">
        <v>6.4838</v>
      </c>
      <c r="G50" s="7">
        <v>7.0141</v>
      </c>
      <c r="H50" s="8">
        <f t="shared" si="2"/>
        <v>0.5303000000000004</v>
      </c>
      <c r="I50" s="7">
        <f t="shared" si="3"/>
        <v>0.10124606916168453</v>
      </c>
      <c r="J50" s="8">
        <f t="shared" si="4"/>
        <v>0.631546069161685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1</v>
      </c>
      <c r="E51" s="6">
        <v>2021</v>
      </c>
      <c r="F51" s="7">
        <v>4.6791</v>
      </c>
      <c r="G51" s="7">
        <v>5.3836</v>
      </c>
      <c r="H51" s="8">
        <f t="shared" si="2"/>
        <v>0.7045000000000003</v>
      </c>
      <c r="I51" s="7">
        <f t="shared" si="3"/>
        <v>0.056041402196528756</v>
      </c>
      <c r="J51" s="8">
        <f t="shared" si="4"/>
        <v>0.7605414021965291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1</v>
      </c>
      <c r="E52" s="6">
        <v>2021</v>
      </c>
      <c r="F52" s="7">
        <v>17.0401</v>
      </c>
      <c r="G52" s="7">
        <v>17.9848</v>
      </c>
      <c r="H52" s="8">
        <f t="shared" si="2"/>
        <v>0.944700000000001</v>
      </c>
      <c r="I52" s="7">
        <f t="shared" si="3"/>
        <v>0.13004082277647555</v>
      </c>
      <c r="J52" s="8">
        <f t="shared" si="4"/>
        <v>1.0747408227764765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1</v>
      </c>
      <c r="E53" s="6">
        <v>2021</v>
      </c>
      <c r="F53" s="7">
        <v>12.5414</v>
      </c>
      <c r="G53" s="7">
        <v>13.3505</v>
      </c>
      <c r="H53" s="8">
        <f t="shared" si="2"/>
        <v>0.8091000000000008</v>
      </c>
      <c r="I53" s="7">
        <f t="shared" si="3"/>
        <v>0.09335073349311279</v>
      </c>
      <c r="J53" s="8">
        <f t="shared" si="4"/>
        <v>0.9024507334931136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1</v>
      </c>
      <c r="E54" s="6">
        <v>2021</v>
      </c>
      <c r="F54" s="7">
        <v>5.7675</v>
      </c>
      <c r="G54" s="7">
        <v>6.0913</v>
      </c>
      <c r="H54" s="8">
        <f t="shared" si="2"/>
        <v>0.3238000000000003</v>
      </c>
      <c r="I54" s="7">
        <f t="shared" si="3"/>
        <v>0.05836355974610867</v>
      </c>
      <c r="J54" s="8">
        <f t="shared" si="4"/>
        <v>0.382163559746109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1</v>
      </c>
      <c r="E55" s="6">
        <v>2021</v>
      </c>
      <c r="F55" s="7">
        <v>10.6073</v>
      </c>
      <c r="G55" s="7">
        <v>11.2731</v>
      </c>
      <c r="H55" s="8">
        <f t="shared" si="2"/>
        <v>0.6657999999999991</v>
      </c>
      <c r="I55" s="7">
        <f t="shared" si="3"/>
        <v>0.06223382232874187</v>
      </c>
      <c r="J55" s="8">
        <f t="shared" si="4"/>
        <v>0.7280338223287409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1</v>
      </c>
      <c r="E56" s="6">
        <v>2021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0.06765218994442836</v>
      </c>
      <c r="J56" s="8">
        <f t="shared" si="4"/>
        <v>0.06765218994442836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1</v>
      </c>
      <c r="E57" s="6">
        <v>2021</v>
      </c>
      <c r="F57" s="7">
        <v>7.807</v>
      </c>
      <c r="G57" s="7">
        <v>8.2873</v>
      </c>
      <c r="H57" s="8">
        <f t="shared" si="2"/>
        <v>0.4802999999999997</v>
      </c>
      <c r="I57" s="7">
        <f t="shared" si="3"/>
        <v>0.0613049593089099</v>
      </c>
      <c r="J57" s="8">
        <f t="shared" si="4"/>
        <v>0.5416049593089096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1</v>
      </c>
      <c r="E58" s="6">
        <v>2021</v>
      </c>
      <c r="F58" s="7">
        <v>3.7833</v>
      </c>
      <c r="G58" s="7">
        <v>3.7833</v>
      </c>
      <c r="H58" s="8">
        <f t="shared" si="2"/>
        <v>0</v>
      </c>
      <c r="I58" s="7">
        <f t="shared" si="3"/>
        <v>0.06145976981221524</v>
      </c>
      <c r="J58" s="8">
        <f t="shared" si="4"/>
        <v>0.06145976981221524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1</v>
      </c>
      <c r="E59" s="6">
        <v>2021</v>
      </c>
      <c r="F59" s="7">
        <v>8.9514</v>
      </c>
      <c r="G59" s="7">
        <v>9.559</v>
      </c>
      <c r="H59" s="8">
        <f t="shared" si="2"/>
        <v>0.6075999999999997</v>
      </c>
      <c r="I59" s="7">
        <f t="shared" si="3"/>
        <v>0.10078163765176855</v>
      </c>
      <c r="J59" s="8">
        <f t="shared" si="4"/>
        <v>0.7083816376517682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1</v>
      </c>
      <c r="E60" s="6">
        <v>2021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0.056196212699834075</v>
      </c>
      <c r="J60" s="8">
        <f t="shared" si="4"/>
        <v>0.056196212699834075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1</v>
      </c>
      <c r="E61" s="6">
        <v>2021</v>
      </c>
      <c r="F61" s="7">
        <v>9.814</v>
      </c>
      <c r="G61" s="7">
        <v>10.0458</v>
      </c>
      <c r="H61" s="8">
        <f t="shared" si="2"/>
        <v>0.23179999999999978</v>
      </c>
      <c r="I61" s="7">
        <f t="shared" si="3"/>
        <v>0.13019563327978087</v>
      </c>
      <c r="J61" s="8">
        <f t="shared" si="4"/>
        <v>0.3619956332797807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1</v>
      </c>
      <c r="E62" s="6">
        <v>2021</v>
      </c>
      <c r="F62" s="7">
        <v>12.6252</v>
      </c>
      <c r="G62" s="7">
        <v>13.3186</v>
      </c>
      <c r="H62" s="8">
        <f t="shared" si="2"/>
        <v>0.6934000000000005</v>
      </c>
      <c r="I62" s="7">
        <f t="shared" si="3"/>
        <v>0.0928863019831968</v>
      </c>
      <c r="J62" s="8">
        <f t="shared" si="4"/>
        <v>0.7862863019831973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1</v>
      </c>
      <c r="E63" s="6">
        <v>2021</v>
      </c>
      <c r="F63" s="7">
        <v>5.4362</v>
      </c>
      <c r="G63" s="7">
        <v>6.0667</v>
      </c>
      <c r="H63" s="8">
        <f t="shared" si="2"/>
        <v>0.6304999999999996</v>
      </c>
      <c r="I63" s="7">
        <f t="shared" si="3"/>
        <v>0.05836355974610867</v>
      </c>
      <c r="J63" s="8">
        <f t="shared" si="4"/>
        <v>0.6888635597461082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1</v>
      </c>
      <c r="E64" s="6">
        <v>2021</v>
      </c>
      <c r="F64" s="7">
        <v>8.3686</v>
      </c>
      <c r="G64" s="7">
        <v>8.9917</v>
      </c>
      <c r="H64" s="8">
        <f t="shared" si="2"/>
        <v>0.6230999999999991</v>
      </c>
      <c r="I64" s="7">
        <f t="shared" si="3"/>
        <v>0.06223382232874187</v>
      </c>
      <c r="J64" s="8">
        <f t="shared" si="4"/>
        <v>0.685333822328741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1</v>
      </c>
      <c r="E65" s="6">
        <v>2021</v>
      </c>
      <c r="F65" s="7">
        <v>6.8638</v>
      </c>
      <c r="G65" s="7">
        <v>6.8638</v>
      </c>
      <c r="H65" s="8">
        <f t="shared" si="2"/>
        <v>0</v>
      </c>
      <c r="I65" s="7">
        <f t="shared" si="3"/>
        <v>0.067961810951039</v>
      </c>
      <c r="J65" s="8">
        <f t="shared" si="4"/>
        <v>0.067961810951039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1</v>
      </c>
      <c r="E66" s="6">
        <v>2021</v>
      </c>
      <c r="F66" s="7">
        <v>3.5825</v>
      </c>
      <c r="G66" s="7">
        <v>3.6206</v>
      </c>
      <c r="H66" s="8">
        <f t="shared" si="2"/>
        <v>0.03810000000000002</v>
      </c>
      <c r="I66" s="7">
        <f t="shared" si="3"/>
        <v>0.0613049593089099</v>
      </c>
      <c r="J66" s="8">
        <f t="shared" si="4"/>
        <v>0.09940495930890991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1</v>
      </c>
      <c r="E67" s="6">
        <v>2021</v>
      </c>
      <c r="F67" s="7">
        <v>3.5337</v>
      </c>
      <c r="G67" s="7">
        <v>3.5337</v>
      </c>
      <c r="H67" s="8">
        <f t="shared" si="2"/>
        <v>0</v>
      </c>
      <c r="I67" s="7">
        <f aca="true" t="shared" si="5" ref="I67:I79">$J$81*(K67/$J$84)</f>
        <v>0.06145976981221524</v>
      </c>
      <c r="J67" s="8">
        <f aca="true" t="shared" si="6" ref="J67:J79">H67+I67</f>
        <v>0.06145976981221524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1</v>
      </c>
      <c r="E68" s="6">
        <v>2021</v>
      </c>
      <c r="F68" s="7">
        <v>8.0108</v>
      </c>
      <c r="G68" s="7">
        <v>8.3255</v>
      </c>
      <c r="H68" s="8">
        <f aca="true" t="shared" si="7" ref="H68:H79">SUM(G68-F68)</f>
        <v>0.3147000000000002</v>
      </c>
      <c r="I68" s="7">
        <f t="shared" si="5"/>
        <v>0.10078163765176855</v>
      </c>
      <c r="J68" s="8">
        <f t="shared" si="6"/>
        <v>0.41548163765176876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1</v>
      </c>
      <c r="E69" s="6">
        <v>2021</v>
      </c>
      <c r="F69" s="7">
        <v>7.1294</v>
      </c>
      <c r="G69" s="7">
        <v>7.7891</v>
      </c>
      <c r="H69" s="8">
        <f t="shared" si="7"/>
        <v>0.6597</v>
      </c>
      <c r="I69" s="7">
        <f t="shared" si="5"/>
        <v>0.056196212699834075</v>
      </c>
      <c r="J69" s="8">
        <f t="shared" si="6"/>
        <v>0.7158962126998341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1</v>
      </c>
      <c r="E70" s="6">
        <v>2021</v>
      </c>
      <c r="F70" s="7">
        <v>10.6646</v>
      </c>
      <c r="G70" s="7">
        <v>11.6125</v>
      </c>
      <c r="H70" s="8">
        <f t="shared" si="7"/>
        <v>0.9479000000000006</v>
      </c>
      <c r="I70" s="7">
        <f t="shared" si="5"/>
        <v>0.13050525428639154</v>
      </c>
      <c r="J70" s="8">
        <f t="shared" si="6"/>
        <v>1.0784052542863922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1</v>
      </c>
      <c r="E71" s="6">
        <v>2021</v>
      </c>
      <c r="F71" s="7">
        <v>8.1827</v>
      </c>
      <c r="G71" s="7">
        <v>8.684</v>
      </c>
      <c r="H71" s="8">
        <f t="shared" si="7"/>
        <v>0.5012999999999987</v>
      </c>
      <c r="I71" s="7">
        <f t="shared" si="5"/>
        <v>0.09304111248650215</v>
      </c>
      <c r="J71" s="8">
        <f t="shared" si="6"/>
        <v>0.5943411124865009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1</v>
      </c>
      <c r="E72" s="6">
        <v>2021</v>
      </c>
      <c r="F72" s="7">
        <v>10.3434</v>
      </c>
      <c r="G72" s="7">
        <v>11.0148</v>
      </c>
      <c r="H72" s="8">
        <f t="shared" si="7"/>
        <v>0.6713999999999984</v>
      </c>
      <c r="I72" s="7">
        <f t="shared" si="5"/>
        <v>0.05836355974610867</v>
      </c>
      <c r="J72" s="8">
        <f t="shared" si="6"/>
        <v>0.7297635597461071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1</v>
      </c>
      <c r="E73" s="6">
        <v>2021</v>
      </c>
      <c r="F73" s="7">
        <v>5.0543</v>
      </c>
      <c r="G73" s="7">
        <v>5.3053</v>
      </c>
      <c r="H73" s="8">
        <f t="shared" si="7"/>
        <v>0.25100000000000033</v>
      </c>
      <c r="I73" s="7">
        <f t="shared" si="5"/>
        <v>0.06207901182543654</v>
      </c>
      <c r="J73" s="8">
        <f t="shared" si="6"/>
        <v>0.31307901182543685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1</v>
      </c>
      <c r="E74" s="6">
        <v>2021</v>
      </c>
      <c r="F74" s="7">
        <v>4.9523</v>
      </c>
      <c r="G74" s="7">
        <v>5.5038</v>
      </c>
      <c r="H74" s="8">
        <f t="shared" si="7"/>
        <v>0.5514999999999999</v>
      </c>
      <c r="I74" s="7">
        <f t="shared" si="5"/>
        <v>0.06827143195764966</v>
      </c>
      <c r="J74" s="8">
        <f t="shared" si="6"/>
        <v>0.6197714319576495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1</v>
      </c>
      <c r="E75" s="6">
        <v>2021</v>
      </c>
      <c r="F75" s="26">
        <v>7.33</v>
      </c>
      <c r="G75" s="26">
        <v>8.0705</v>
      </c>
      <c r="H75" s="8">
        <f t="shared" si="7"/>
        <v>0.740499999999999</v>
      </c>
      <c r="I75" s="7">
        <f t="shared" si="5"/>
        <v>0.06145976981221524</v>
      </c>
      <c r="J75" s="8">
        <f t="shared" si="6"/>
        <v>0.8019597698122143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1</v>
      </c>
      <c r="E76" s="6">
        <v>2021</v>
      </c>
      <c r="F76" s="7">
        <v>8.86</v>
      </c>
      <c r="G76" s="7">
        <v>9.5921</v>
      </c>
      <c r="H76" s="8">
        <f t="shared" si="7"/>
        <v>0.7321000000000009</v>
      </c>
      <c r="I76" s="7">
        <f t="shared" si="5"/>
        <v>0.06115014880560457</v>
      </c>
      <c r="J76" s="8">
        <f t="shared" si="6"/>
        <v>0.7932501488056054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1</v>
      </c>
      <c r="E77" s="6">
        <v>2021</v>
      </c>
      <c r="F77" s="7">
        <v>12.5845</v>
      </c>
      <c r="G77" s="7">
        <v>13.5673</v>
      </c>
      <c r="H77" s="8">
        <f t="shared" si="7"/>
        <v>0.9827999999999992</v>
      </c>
      <c r="I77" s="7">
        <f t="shared" si="5"/>
        <v>0.10093644815507388</v>
      </c>
      <c r="J77" s="8">
        <f t="shared" si="6"/>
        <v>1.083736448155073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1</v>
      </c>
      <c r="E78" s="6">
        <v>2021</v>
      </c>
      <c r="F78" s="25">
        <v>6.3413</v>
      </c>
      <c r="G78" s="25">
        <v>6.8614</v>
      </c>
      <c r="H78" s="8">
        <f t="shared" si="7"/>
        <v>0.5200999999999993</v>
      </c>
      <c r="I78" s="7">
        <f t="shared" si="5"/>
        <v>0.056196212699834075</v>
      </c>
      <c r="J78" s="8">
        <f t="shared" si="6"/>
        <v>0.5762962126998334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1</v>
      </c>
      <c r="E79" s="6">
        <v>2021</v>
      </c>
      <c r="F79" s="7">
        <v>16.7101</v>
      </c>
      <c r="G79" s="7">
        <v>17.5456</v>
      </c>
      <c r="H79" s="8">
        <f t="shared" si="7"/>
        <v>0.8354999999999997</v>
      </c>
      <c r="I79" s="7">
        <f t="shared" si="5"/>
        <v>0.13004082277647555</v>
      </c>
      <c r="J79" s="8">
        <f t="shared" si="6"/>
        <v>0.9655408227764752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37.059</v>
      </c>
      <c r="I80" s="18">
        <f>SUM(I3:I79)</f>
        <v>5.878</v>
      </c>
      <c r="J80" s="18">
        <f>SUM(J3:J79)</f>
        <v>42.937000000000005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5.878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 t="s">
        <v>20</v>
      </c>
      <c r="G82" s="2">
        <v>255.744</v>
      </c>
      <c r="H82" s="2"/>
      <c r="I82" s="15" t="s">
        <v>14</v>
      </c>
      <c r="J82" s="22">
        <v>42.937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 t="s">
        <v>21</v>
      </c>
      <c r="G83" s="2">
        <v>298.681</v>
      </c>
      <c r="H83" s="2"/>
      <c r="I83" s="16" t="s">
        <v>15</v>
      </c>
      <c r="J83" s="24">
        <f>H80</f>
        <v>37.059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2021-01-27T07:20:44Z</cp:lastPrinted>
  <dcterms:created xsi:type="dcterms:W3CDTF">2015-03-15T07:37:38Z</dcterms:created>
  <dcterms:modified xsi:type="dcterms:W3CDTF">2021-02-17T10:42:55Z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