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2300" activeTab="0"/>
  </bookViews>
  <sheets>
    <sheet name="Шумилова 6" sheetId="1" r:id="rId1"/>
  </sheets>
  <externalReferences>
    <externalReference r:id="rId4"/>
  </externalReferences>
  <definedNames>
    <definedName name="_xlnm._FilterDatabase" localSheetId="0" hidden="1">'Шумилова 6'!$F$3:$F$162</definedName>
  </definedNames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<sst xmlns="http://schemas.openxmlformats.org/spreadsheetml/2006/main" count="18" uniqueCount="17">
  <si>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</si>
  <si>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Начало периода</t>
  </si>
  <si>
    <t>Конец периода</t>
  </si>
  <si>
    <t>Гкал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</si>
  <si>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</si>
  <si>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</si>
  <si>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</si>
  <si>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</si>
  <si>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</si>
  <si>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Показания прибора</t>
  </si>
  <si>
    <t>По нормативу, по среднему</t>
  </si>
  <si>
    <t xml:space="preserve"> кДж</t>
  </si>
  <si>
    <t>кДж</t>
  </si>
  <si>
    <t xml:space="preserve">Корректировка </t>
  </si>
  <si>
    <t>Показания приборов учета отопления за ОКТЯБРЬ 2019 г по адресу: г.Белгород ул.Шумилова д.6</t>
  </si>
  <si>
    <t>07.10.2019.  0:00:00</t>
  </si>
  <si>
    <t>29.10.2019. 0:00:00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</si>
</sst>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  <numFmt numFmtId="186" formatCode="#,##0.000"/>
    <numFmt numFmtId="18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180" fontId="39" fillId="0" borderId="0" xfId="0" applyNumberFormat="1" applyFont="1" applyAlignment="1">
      <alignment horizontal="center"/>
    </xf>
    <xf numFmtId="180" fontId="43" fillId="0" borderId="0" xfId="0" applyNumberFormat="1" applyFont="1" applyAlignment="1">
      <alignment horizontal="center"/>
    </xf>
    <xf numFmtId="180" fontId="43" fillId="33" borderId="13" xfId="0" applyNumberFormat="1" applyFont="1" applyFill="1" applyBorder="1" applyAlignment="1">
      <alignment horizontal="center"/>
    </xf>
    <xf numFmtId="180" fontId="2" fillId="34" borderId="13" xfId="0" applyNumberFormat="1" applyFont="1" applyFill="1" applyBorder="1" applyAlignment="1">
      <alignment/>
    </xf>
    <xf numFmtId="180" fontId="2" fillId="35" borderId="13" xfId="0" applyNumberFormat="1" applyFont="1" applyFill="1" applyBorder="1" applyAlignment="1">
      <alignment/>
    </xf>
    <xf numFmtId="180" fontId="2" fillId="36" borderId="13" xfId="0" applyNumberFormat="1" applyFont="1" applyFill="1" applyBorder="1" applyAlignment="1">
      <alignment/>
    </xf>
    <xf numFmtId="180" fontId="4" fillId="34" borderId="13" xfId="0" applyNumberFormat="1" applyFont="1" applyFill="1" applyBorder="1" applyAlignment="1">
      <alignment horizontal="right" vertical="center"/>
    </xf>
    <xf numFmtId="180" fontId="2" fillId="34" borderId="13" xfId="0" applyNumberFormat="1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right" vertical="center"/>
    </xf>
    <xf numFmtId="187" fontId="3" fillId="34" borderId="13" xfId="0" applyNumberFormat="1" applyFont="1" applyFill="1" applyBorder="1" applyAlignment="1">
      <alignment horizontal="right" vertical="center"/>
    </xf>
    <xf numFmtId="180" fontId="41" fillId="36" borderId="10" xfId="0" applyNumberFormat="1" applyFont="1" applyFill="1" applyBorder="1" applyAlignment="1">
      <alignment horizontal="center" vertical="center" wrapText="1"/>
    </xf>
    <xf numFmtId="187" fontId="2" fillId="35" borderId="13" xfId="0" applyNumberFormat="1" applyFont="1" applyFill="1" applyBorder="1" applyAlignment="1">
      <alignment horizontal="right" vertical="center"/>
    </xf>
    <xf numFmtId="180" fontId="2" fillId="35" borderId="13" xfId="0" applyNumberFormat="1" applyFont="1" applyFill="1" applyBorder="1" applyAlignment="1">
      <alignment horizontal="right" vertical="center"/>
    </xf>
    <xf numFmtId="187" fontId="3" fillId="35" borderId="14" xfId="0" applyNumberFormat="1" applyFont="1" applyFill="1" applyBorder="1" applyAlignment="1">
      <alignment horizontal="right" vertical="center"/>
    </xf>
    <xf numFmtId="180" fontId="2" fillId="35" borderId="15" xfId="0" applyNumberFormat="1" applyFont="1" applyFill="1" applyBorder="1" applyAlignment="1">
      <alignment/>
    </xf>
    <xf numFmtId="0" fontId="41" fillId="36" borderId="10" xfId="0" applyFont="1" applyFill="1" applyBorder="1" applyAlignment="1">
      <alignment vertical="center"/>
    </xf>
    <xf numFmtId="0" fontId="41" fillId="36" borderId="16" xfId="0" applyFont="1" applyFill="1" applyBorder="1" applyAlignment="1">
      <alignment vertical="center"/>
    </xf>
    <xf numFmtId="0" fontId="41" fillId="36" borderId="0" xfId="0" applyFont="1" applyFill="1" applyAlignment="1">
      <alignment/>
    </xf>
    <xf numFmtId="0" fontId="0" fillId="36" borderId="0" xfId="0" applyFill="1" applyAlignment="1">
      <alignment/>
    </xf>
    <xf numFmtId="0" fontId="41" fillId="36" borderId="12" xfId="0" applyFont="1" applyFill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1" fillId="0" borderId="16" xfId="0" applyFont="1" applyBorder="1" applyAlignment="1">
      <alignment horizontal="center" vertical="center"/>
    </xf>
    <xf numFmtId="180" fontId="41" fillId="0" borderId="11" xfId="0" applyNumberFormat="1" applyFont="1" applyBorder="1" applyAlignment="1">
      <alignment horizontal="center" vertical="center" wrapText="1"/>
    </xf>
    <xf numFmtId="180" fontId="41" fillId="0" borderId="16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wrapText="1"/>
    </xf>
    <xf numFmtId="180" fontId="41" fillId="36" borderId="11" xfId="0" applyNumberFormat="1" applyFont="1" applyFill="1" applyBorder="1" applyAlignment="1">
      <alignment horizontal="center" vertical="center" wrapText="1"/>
    </xf>
    <xf numFmtId="180" fontId="41" fillId="36" borderId="16" xfId="0" applyNumberFormat="1" applyFont="1" applyFill="1" applyBorder="1" applyAlignment="1">
      <alignment horizontal="center" vertical="center" wrapText="1"/>
    </xf>
    <xf numFmtId="180" fontId="43" fillId="0" borderId="17" xfId="0" applyNumberFormat="1" applyFont="1" applyBorder="1" applyAlignment="1">
      <alignment horizontal="center" vertical="center" wrapText="1"/>
    </xf>
    <xf numFmtId="180" fontId="43" fillId="0" borderId="18" xfId="0" applyNumberFormat="1" applyFont="1" applyBorder="1" applyAlignment="1">
      <alignment horizontal="center" vertical="center" wrapText="1"/>
    </xf>
    <xf numFmtId="180" fontId="43" fillId="0" borderId="19" xfId="0" applyNumberFormat="1" applyFont="1" applyBorder="1" applyAlignment="1">
      <alignment horizontal="center" vertical="center" wrapText="1"/>
    </xf>
    <xf numFmtId="180" fontId="43" fillId="0" borderId="11" xfId="0" applyNumberFormat="1" applyFont="1" applyBorder="1" applyAlignment="1">
      <alignment horizontal="center" vertical="center"/>
    </xf>
    <xf numFmtId="180" fontId="43" fillId="0" borderId="16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184" fontId="41" fillId="0" borderId="11" xfId="0" applyNumberFormat="1" applyFont="1" applyBorder="1" applyAlignment="1">
      <alignment horizontal="center" vertical="center"/>
    </xf>
    <xf numFmtId="184" fontId="41" fillId="0" borderId="16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180" fontId="41" fillId="37" borderId="11" xfId="0" applyNumberFormat="1" applyFont="1" applyFill="1" applyBorder="1" applyAlignment="1">
      <alignment horizontal="center" vertical="center"/>
    </xf>
    <xf numFmtId="180" fontId="41" fillId="37" borderId="16" xfId="0" applyNumberFormat="1" applyFont="1" applyFill="1" applyBorder="1" applyAlignment="1">
      <alignment horizontal="center" vertical="center"/>
    </xf>
    <xf numFmtId="180" fontId="41" fillId="0" borderId="11" xfId="0" applyNumberFormat="1" applyFont="1" applyBorder="1" applyAlignment="1">
      <alignment horizontal="center" vertical="center"/>
    </xf>
    <xf numFmtId="180" fontId="41" fillId="0" borderId="16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2"/>
    </sheetNames>
    <sheetDataSet>
      <sheetData sheetId="0">
        <row r="9">
          <cell r="C9" t="str">
            <v>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="120" zoomScaleNormal="120" zoomScalePageLayoutView="0" workbookViewId="0" topLeftCell="A151">
      <selection activeCell="F162" sqref="F162:G162"/>
    </sheetView>
  </sheetViews>
  <sheetFormatPr defaultColWidth="9.140625" defaultRowHeight="15"/>
  <cols>
    <col min="1" max="1" width="13.00390625" style="0" customWidth="1"/>
    <col min="2" max="2" width="17.00390625" style="0" customWidth="1"/>
    <col min="3" max="3" width="15.8515625" style="30" customWidth="1"/>
    <col min="4" max="4" width="14.140625" style="0" customWidth="1"/>
    <col min="5" max="5" width="14.28125" style="30" customWidth="1"/>
    <col min="6" max="6" width="14.28125" style="0" customWidth="1"/>
    <col min="7" max="7" width="12.7109375" style="12" customWidth="1"/>
    <col min="8" max="8" width="11.28125" style="5" customWidth="1"/>
  </cols>
  <sheetData>
    <row r="1" spans="1:8" ht="39.75" customHeight="1">
      <c r="A1" s="40" t="s">
        <v>14</v>
      </c>
      <c r="B1" s="40"/>
      <c r="C1" s="40"/>
      <c r="D1" s="40"/>
      <c r="E1" s="40"/>
      <c r="F1" s="40"/>
      <c r="H1"/>
    </row>
    <row r="2" spans="1:8" ht="17.25" customHeight="1">
      <c r="A2" s="37" t="s">
        <v>0</v>
      </c>
      <c r="B2" s="32" t="s">
        <v>9</v>
      </c>
      <c r="C2" s="33"/>
      <c r="D2" s="33"/>
      <c r="E2" s="33"/>
      <c r="F2" s="33"/>
      <c r="G2" s="34"/>
      <c r="H2"/>
    </row>
    <row r="3" spans="1:8" ht="16.5" customHeight="1">
      <c r="A3" s="38"/>
      <c r="B3" s="35" t="s">
        <v>1</v>
      </c>
      <c r="C3" s="36"/>
      <c r="D3" s="35" t="s">
        <v>2</v>
      </c>
      <c r="E3" s="36"/>
      <c r="F3" s="37" t="s">
        <v>8</v>
      </c>
      <c r="G3" s="43" t="s">
        <v>10</v>
      </c>
      <c r="H3"/>
    </row>
    <row r="4" spans="1:8" ht="18.75" customHeight="1">
      <c r="A4" s="38"/>
      <c r="B4" s="7" t="s">
        <v>11</v>
      </c>
      <c r="C4" s="22" t="s">
        <v>3</v>
      </c>
      <c r="D4" s="4" t="s">
        <v>12</v>
      </c>
      <c r="E4" s="22" t="s">
        <v>3</v>
      </c>
      <c r="F4" s="38"/>
      <c r="G4" s="44"/>
      <c r="H4"/>
    </row>
    <row r="5" spans="1:8" ht="28.5" customHeight="1">
      <c r="A5" s="39"/>
      <c r="B5" s="41" t="s">
        <v>15</v>
      </c>
      <c r="C5" s="42"/>
      <c r="D5" s="41" t="s">
        <v>16</v>
      </c>
      <c r="E5" s="42"/>
      <c r="F5" s="39"/>
      <c r="G5" s="45"/>
      <c r="H5"/>
    </row>
    <row r="6" spans="1:8" ht="15.75">
      <c r="A6" s="2">
        <v>1</v>
      </c>
      <c r="B6" s="6">
        <f>C6*4.1868</f>
        <v>12.34017432</v>
      </c>
      <c r="C6" s="15">
        <v>2.9474</v>
      </c>
      <c r="D6" s="6">
        <f>E6*4.1868</f>
        <v>12.562493400000001</v>
      </c>
      <c r="E6" s="15">
        <v>3.0005</v>
      </c>
      <c r="F6" s="6">
        <f aca="true" t="shared" si="0" ref="F6:F69">E6-C6</f>
        <v>0.05310000000000015</v>
      </c>
      <c r="G6" s="14"/>
      <c r="H6"/>
    </row>
    <row r="7" spans="1:8" ht="15.75">
      <c r="A7" s="3">
        <v>2</v>
      </c>
      <c r="B7" s="6">
        <f aca="true" t="shared" si="1" ref="B7:B70">C7*4.1868</f>
        <v>4.1784264</v>
      </c>
      <c r="C7" s="15">
        <v>0.998</v>
      </c>
      <c r="D7" s="6">
        <f aca="true" t="shared" si="2" ref="D7:D70">E7*4.1868</f>
        <v>4.249601999999999</v>
      </c>
      <c r="E7" s="15">
        <v>1.015</v>
      </c>
      <c r="F7" s="6">
        <f t="shared" si="0"/>
        <v>0.016999999999999904</v>
      </c>
      <c r="G7" s="14"/>
      <c r="H7"/>
    </row>
    <row r="8" spans="1:8" ht="15.75">
      <c r="A8" s="11">
        <v>3</v>
      </c>
      <c r="B8" s="6">
        <f t="shared" si="1"/>
        <v>3.7304388</v>
      </c>
      <c r="C8" s="15">
        <v>0.891</v>
      </c>
      <c r="D8" s="6">
        <f t="shared" si="2"/>
        <v>4.8064464</v>
      </c>
      <c r="E8" s="15">
        <v>1.148</v>
      </c>
      <c r="F8" s="6">
        <f t="shared" si="0"/>
        <v>0.2569999999999999</v>
      </c>
      <c r="G8" s="14"/>
      <c r="H8"/>
    </row>
    <row r="9" spans="1:8" ht="15.75">
      <c r="A9" s="11">
        <v>4</v>
      </c>
      <c r="B9" s="6">
        <f t="shared" si="1"/>
        <v>28.470239999999997</v>
      </c>
      <c r="C9" s="15">
        <v>6.8</v>
      </c>
      <c r="D9" s="6">
        <f t="shared" si="2"/>
        <v>29.112913799999998</v>
      </c>
      <c r="E9" s="15">
        <v>6.9535</v>
      </c>
      <c r="F9" s="6">
        <f t="shared" si="0"/>
        <v>0.1535000000000002</v>
      </c>
      <c r="G9" s="14"/>
      <c r="H9"/>
    </row>
    <row r="10" spans="1:8" ht="15.75">
      <c r="A10" s="11">
        <v>5</v>
      </c>
      <c r="B10" s="6">
        <f t="shared" si="1"/>
        <v>55.93648536</v>
      </c>
      <c r="C10" s="15">
        <v>13.3602</v>
      </c>
      <c r="D10" s="6">
        <f t="shared" si="2"/>
        <v>57.65726016</v>
      </c>
      <c r="E10" s="15">
        <v>13.7712</v>
      </c>
      <c r="F10" s="6">
        <f t="shared" si="0"/>
        <v>0.4109999999999996</v>
      </c>
      <c r="G10" s="14"/>
      <c r="H10"/>
    </row>
    <row r="11" spans="1:8" ht="15.75">
      <c r="A11" s="11">
        <v>6</v>
      </c>
      <c r="B11" s="6">
        <f t="shared" si="1"/>
        <v>32.23836</v>
      </c>
      <c r="C11" s="15">
        <v>7.7</v>
      </c>
      <c r="D11" s="6">
        <f t="shared" si="2"/>
        <v>33.07572</v>
      </c>
      <c r="E11" s="15">
        <v>7.9</v>
      </c>
      <c r="F11" s="6">
        <f t="shared" si="0"/>
        <v>0.20000000000000018</v>
      </c>
      <c r="G11" s="14"/>
      <c r="H11"/>
    </row>
    <row r="12" spans="1:8" ht="15.75">
      <c r="A12" s="11">
        <v>7</v>
      </c>
      <c r="B12" s="6">
        <f t="shared" si="1"/>
        <v>0.0167472</v>
      </c>
      <c r="C12" s="16">
        <v>0.004</v>
      </c>
      <c r="D12" s="6">
        <f t="shared" si="2"/>
        <v>0.8708543999999999</v>
      </c>
      <c r="E12" s="16">
        <v>0.208</v>
      </c>
      <c r="F12" s="6">
        <f t="shared" si="0"/>
        <v>0.204</v>
      </c>
      <c r="G12" s="14"/>
      <c r="H12"/>
    </row>
    <row r="13" spans="1:8" ht="15.75">
      <c r="A13" s="11">
        <v>8</v>
      </c>
      <c r="B13" s="6">
        <f t="shared" si="1"/>
        <v>75.09277008</v>
      </c>
      <c r="C13" s="15">
        <v>17.9356</v>
      </c>
      <c r="D13" s="6">
        <f t="shared" si="2"/>
        <v>77.6274588</v>
      </c>
      <c r="E13" s="15">
        <v>18.541</v>
      </c>
      <c r="F13" s="6">
        <f t="shared" si="0"/>
        <v>0.6053999999999995</v>
      </c>
      <c r="G13" s="14"/>
      <c r="H13"/>
    </row>
    <row r="14" spans="1:8" ht="15.75">
      <c r="A14" s="11">
        <v>9</v>
      </c>
      <c r="B14" s="6">
        <f t="shared" si="1"/>
        <v>25.95816</v>
      </c>
      <c r="C14" s="15">
        <v>6.2</v>
      </c>
      <c r="D14" s="6">
        <f t="shared" si="2"/>
        <v>26.79552</v>
      </c>
      <c r="E14" s="15">
        <v>6.4</v>
      </c>
      <c r="F14" s="6">
        <f t="shared" si="0"/>
        <v>0.20000000000000018</v>
      </c>
      <c r="G14" s="14"/>
      <c r="H14"/>
    </row>
    <row r="15" spans="1:8" ht="15.75">
      <c r="A15" s="11">
        <v>10</v>
      </c>
      <c r="B15" s="6">
        <f t="shared" si="1"/>
        <v>3.5294724</v>
      </c>
      <c r="C15" s="15">
        <v>0.843</v>
      </c>
      <c r="D15" s="6">
        <f t="shared" si="2"/>
        <v>5.0995224</v>
      </c>
      <c r="E15" s="15">
        <v>1.218</v>
      </c>
      <c r="F15" s="6">
        <f t="shared" si="0"/>
        <v>0.375</v>
      </c>
      <c r="G15" s="14"/>
      <c r="H15"/>
    </row>
    <row r="16" spans="1:8" ht="15.75">
      <c r="A16" s="11">
        <v>11</v>
      </c>
      <c r="B16" s="6">
        <f t="shared" si="1"/>
        <v>14.771030399999999</v>
      </c>
      <c r="C16" s="17">
        <v>3.528</v>
      </c>
      <c r="D16" s="6">
        <f t="shared" si="2"/>
        <v>14.91</v>
      </c>
      <c r="E16" s="17">
        <f>14.91/4.1868</f>
        <v>3.5611923187159644</v>
      </c>
      <c r="F16" s="6">
        <f t="shared" si="0"/>
        <v>0.0331923187159644</v>
      </c>
      <c r="G16" s="14"/>
      <c r="H16"/>
    </row>
    <row r="17" spans="1:8" ht="15.75">
      <c r="A17" s="11">
        <v>12</v>
      </c>
      <c r="B17" s="6">
        <f t="shared" si="1"/>
        <v>19.259279999999997</v>
      </c>
      <c r="C17" s="15">
        <v>4.6</v>
      </c>
      <c r="D17" s="6">
        <f t="shared" si="2"/>
        <v>19.259279999999997</v>
      </c>
      <c r="E17" s="15">
        <v>4.6</v>
      </c>
      <c r="F17" s="6">
        <f t="shared" si="0"/>
        <v>0</v>
      </c>
      <c r="G17" s="14"/>
      <c r="H17"/>
    </row>
    <row r="18" spans="1:8" ht="15.75">
      <c r="A18" s="11">
        <v>13</v>
      </c>
      <c r="B18" s="6">
        <f t="shared" si="1"/>
        <v>23.86476</v>
      </c>
      <c r="C18" s="17">
        <v>5.7</v>
      </c>
      <c r="D18" s="6">
        <f t="shared" si="2"/>
        <v>25.1208</v>
      </c>
      <c r="E18" s="17">
        <v>6</v>
      </c>
      <c r="F18" s="6">
        <f t="shared" si="0"/>
        <v>0.2999999999999998</v>
      </c>
      <c r="G18" s="14"/>
      <c r="H18"/>
    </row>
    <row r="19" spans="1:8" ht="15.75">
      <c r="A19" s="11">
        <v>14</v>
      </c>
      <c r="B19" s="6">
        <f t="shared" si="1"/>
        <v>15.909839999999999</v>
      </c>
      <c r="C19" s="17">
        <v>3.8</v>
      </c>
      <c r="D19" s="6">
        <f t="shared" si="2"/>
        <v>16.328519999999997</v>
      </c>
      <c r="E19" s="17">
        <v>3.9</v>
      </c>
      <c r="F19" s="6">
        <f t="shared" si="0"/>
        <v>0.10000000000000009</v>
      </c>
      <c r="G19" s="14"/>
      <c r="H19"/>
    </row>
    <row r="20" spans="1:8" ht="15.75">
      <c r="A20" s="11">
        <v>15</v>
      </c>
      <c r="B20" s="6">
        <f t="shared" si="1"/>
        <v>4.7603916</v>
      </c>
      <c r="C20" s="15">
        <v>1.137</v>
      </c>
      <c r="D20" s="6">
        <f t="shared" si="2"/>
        <v>5.7024216</v>
      </c>
      <c r="E20" s="15">
        <v>1.362</v>
      </c>
      <c r="F20" s="6">
        <f t="shared" si="0"/>
        <v>0.2250000000000001</v>
      </c>
      <c r="G20" s="14"/>
      <c r="H20"/>
    </row>
    <row r="21" spans="1:8" ht="15.75">
      <c r="A21" s="11">
        <v>16</v>
      </c>
      <c r="B21" s="6">
        <f t="shared" si="1"/>
        <v>3.6885708</v>
      </c>
      <c r="C21" s="15">
        <v>0.881</v>
      </c>
      <c r="D21" s="6">
        <f t="shared" si="2"/>
        <v>4.4128872</v>
      </c>
      <c r="E21" s="15">
        <v>1.054</v>
      </c>
      <c r="F21" s="6">
        <f t="shared" si="0"/>
        <v>0.17300000000000004</v>
      </c>
      <c r="G21" s="14"/>
      <c r="H21"/>
    </row>
    <row r="22" spans="1:8" ht="15.75">
      <c r="A22" s="11">
        <v>17</v>
      </c>
      <c r="B22" s="6">
        <f t="shared" si="1"/>
        <v>7.7790744</v>
      </c>
      <c r="C22" s="15">
        <v>1.858</v>
      </c>
      <c r="D22" s="6">
        <f t="shared" si="2"/>
        <v>9.3616848</v>
      </c>
      <c r="E22" s="15">
        <v>2.236</v>
      </c>
      <c r="F22" s="6">
        <f t="shared" si="0"/>
        <v>0.3780000000000001</v>
      </c>
      <c r="G22" s="14"/>
      <c r="H22"/>
    </row>
    <row r="23" spans="1:8" ht="15.75">
      <c r="A23" s="11">
        <v>18</v>
      </c>
      <c r="B23" s="6">
        <f t="shared" si="1"/>
        <v>0.42747228</v>
      </c>
      <c r="C23" s="17">
        <v>0.1021</v>
      </c>
      <c r="D23" s="6">
        <f t="shared" si="2"/>
        <v>1.67472</v>
      </c>
      <c r="E23" s="17">
        <v>0.4</v>
      </c>
      <c r="F23" s="6">
        <f t="shared" si="0"/>
        <v>0.29790000000000005</v>
      </c>
      <c r="G23" s="14"/>
      <c r="H23"/>
    </row>
    <row r="24" spans="1:8" ht="15.75">
      <c r="A24" s="11">
        <v>19</v>
      </c>
      <c r="B24" s="6">
        <f t="shared" si="1"/>
        <v>0</v>
      </c>
      <c r="C24" s="16">
        <v>0</v>
      </c>
      <c r="D24" s="6">
        <f t="shared" si="2"/>
        <v>0</v>
      </c>
      <c r="E24" s="16">
        <v>0</v>
      </c>
      <c r="F24" s="6">
        <f t="shared" si="0"/>
        <v>0</v>
      </c>
      <c r="G24" s="14">
        <v>0.567</v>
      </c>
      <c r="H24"/>
    </row>
    <row r="25" spans="1:8" ht="15.75">
      <c r="A25" s="11">
        <v>20</v>
      </c>
      <c r="B25" s="6">
        <f t="shared" si="1"/>
        <v>0</v>
      </c>
      <c r="C25" s="15">
        <v>0</v>
      </c>
      <c r="D25" s="6">
        <f t="shared" si="2"/>
        <v>0</v>
      </c>
      <c r="E25" s="15">
        <v>0</v>
      </c>
      <c r="F25" s="6">
        <f t="shared" si="0"/>
        <v>0</v>
      </c>
      <c r="G25" s="14">
        <v>0.599</v>
      </c>
      <c r="H25"/>
    </row>
    <row r="26" spans="1:8" ht="15.75">
      <c r="A26" s="11">
        <v>21</v>
      </c>
      <c r="B26" s="6">
        <f t="shared" si="1"/>
        <v>0</v>
      </c>
      <c r="C26" s="15">
        <v>0</v>
      </c>
      <c r="D26" s="6">
        <f t="shared" si="2"/>
        <v>0</v>
      </c>
      <c r="E26" s="15">
        <v>0</v>
      </c>
      <c r="F26" s="6">
        <f t="shared" si="0"/>
        <v>0</v>
      </c>
      <c r="G26" s="14">
        <v>0.659</v>
      </c>
      <c r="H26"/>
    </row>
    <row r="27" spans="1:8" ht="15.75">
      <c r="A27" s="11">
        <v>22</v>
      </c>
      <c r="B27" s="6">
        <f t="shared" si="1"/>
        <v>0.8834148</v>
      </c>
      <c r="C27" s="15">
        <v>0.211</v>
      </c>
      <c r="D27" s="6">
        <f t="shared" si="2"/>
        <v>1.5030611999999999</v>
      </c>
      <c r="E27" s="15">
        <v>0.359</v>
      </c>
      <c r="F27" s="6">
        <f t="shared" si="0"/>
        <v>0.148</v>
      </c>
      <c r="G27" s="14"/>
      <c r="H27"/>
    </row>
    <row r="28" spans="1:8" ht="15.75">
      <c r="A28" s="11">
        <v>23</v>
      </c>
      <c r="B28" s="6">
        <f t="shared" si="1"/>
        <v>15.5414016</v>
      </c>
      <c r="C28" s="16">
        <v>3.712</v>
      </c>
      <c r="D28" s="6">
        <f t="shared" si="2"/>
        <v>15.9</v>
      </c>
      <c r="E28" s="16">
        <f>15.9/4.1868</f>
        <v>3.7976497563771856</v>
      </c>
      <c r="F28" s="6">
        <f t="shared" si="0"/>
        <v>0.08564975637718542</v>
      </c>
      <c r="G28" s="14"/>
      <c r="H28"/>
    </row>
    <row r="29" spans="1:8" ht="15.75">
      <c r="A29" s="11">
        <v>24</v>
      </c>
      <c r="B29" s="6">
        <f t="shared" si="1"/>
        <v>4.6138536000000006</v>
      </c>
      <c r="C29" s="15">
        <v>1.102</v>
      </c>
      <c r="D29" s="6">
        <f t="shared" si="2"/>
        <v>6.0582996</v>
      </c>
      <c r="E29" s="15">
        <v>1.447</v>
      </c>
      <c r="F29" s="6">
        <f t="shared" si="0"/>
        <v>0.345</v>
      </c>
      <c r="G29" s="14"/>
      <c r="H29"/>
    </row>
    <row r="30" spans="1:8" ht="15.75">
      <c r="A30" s="11">
        <v>25</v>
      </c>
      <c r="B30" s="6">
        <f t="shared" si="1"/>
        <v>1.0592603999999999</v>
      </c>
      <c r="C30" s="17">
        <v>0.253</v>
      </c>
      <c r="D30" s="6">
        <f t="shared" si="2"/>
        <v>1.0592603999999999</v>
      </c>
      <c r="E30" s="17">
        <v>0.253</v>
      </c>
      <c r="F30" s="6">
        <f t="shared" si="0"/>
        <v>0</v>
      </c>
      <c r="G30" s="14"/>
      <c r="H30"/>
    </row>
    <row r="31" spans="1:8" ht="15.75">
      <c r="A31" s="11">
        <v>26</v>
      </c>
      <c r="B31" s="6">
        <f t="shared" si="1"/>
        <v>0</v>
      </c>
      <c r="C31" s="16">
        <v>0</v>
      </c>
      <c r="D31" s="6">
        <f t="shared" si="2"/>
        <v>2.5958159999999997</v>
      </c>
      <c r="E31" s="16">
        <v>0.62</v>
      </c>
      <c r="F31" s="6">
        <f t="shared" si="0"/>
        <v>0.62</v>
      </c>
      <c r="G31" s="14"/>
      <c r="H31"/>
    </row>
    <row r="32" spans="1:8" ht="15.75">
      <c r="A32" s="11">
        <v>27</v>
      </c>
      <c r="B32" s="6">
        <f t="shared" si="1"/>
        <v>15.49116</v>
      </c>
      <c r="C32" s="15">
        <v>3.7</v>
      </c>
      <c r="D32" s="6">
        <f t="shared" si="2"/>
        <v>16.328519999999997</v>
      </c>
      <c r="E32" s="15">
        <v>3.9</v>
      </c>
      <c r="F32" s="6">
        <f t="shared" si="0"/>
        <v>0.19999999999999973</v>
      </c>
      <c r="G32" s="14"/>
      <c r="H32"/>
    </row>
    <row r="33" spans="1:8" ht="15.75">
      <c r="A33" s="11">
        <v>28</v>
      </c>
      <c r="B33" s="6">
        <f t="shared" si="1"/>
        <v>0</v>
      </c>
      <c r="C33" s="16">
        <v>0</v>
      </c>
      <c r="D33" s="6">
        <f t="shared" si="2"/>
        <v>0</v>
      </c>
      <c r="E33" s="16">
        <v>0</v>
      </c>
      <c r="F33" s="6">
        <f t="shared" si="0"/>
        <v>0</v>
      </c>
      <c r="G33" s="14">
        <v>0.569</v>
      </c>
      <c r="H33"/>
    </row>
    <row r="34" spans="1:8" ht="15.75">
      <c r="A34" s="11">
        <v>29</v>
      </c>
      <c r="B34" s="6">
        <f t="shared" si="1"/>
        <v>3.2644479599999996</v>
      </c>
      <c r="C34" s="15">
        <v>0.7797</v>
      </c>
      <c r="D34" s="6">
        <f t="shared" si="2"/>
        <v>3.2644479599999996</v>
      </c>
      <c r="E34" s="15">
        <v>0.7797</v>
      </c>
      <c r="F34" s="6">
        <f t="shared" si="0"/>
        <v>0</v>
      </c>
      <c r="G34" s="14"/>
      <c r="H34"/>
    </row>
    <row r="35" spans="1:8" ht="15.75">
      <c r="A35" s="11">
        <v>30</v>
      </c>
      <c r="B35" s="6">
        <f t="shared" si="1"/>
        <v>14.235119999999998</v>
      </c>
      <c r="C35" s="17">
        <v>3.4</v>
      </c>
      <c r="D35" s="6">
        <f t="shared" si="2"/>
        <v>15.909839999999999</v>
      </c>
      <c r="E35" s="17">
        <v>3.8</v>
      </c>
      <c r="F35" s="6">
        <f t="shared" si="0"/>
        <v>0.3999999999999999</v>
      </c>
      <c r="G35" s="14"/>
      <c r="H35"/>
    </row>
    <row r="36" spans="1:8" ht="15.75">
      <c r="A36" s="11">
        <v>31</v>
      </c>
      <c r="B36" s="6">
        <f t="shared" si="1"/>
        <v>0</v>
      </c>
      <c r="C36" s="16">
        <v>0</v>
      </c>
      <c r="D36" s="6">
        <f t="shared" si="2"/>
        <v>0</v>
      </c>
      <c r="E36" s="16">
        <v>0</v>
      </c>
      <c r="F36" s="6">
        <f t="shared" si="0"/>
        <v>0</v>
      </c>
      <c r="G36" s="14">
        <v>0.596</v>
      </c>
      <c r="H36"/>
    </row>
    <row r="37" spans="1:8" ht="15.75">
      <c r="A37" s="11">
        <v>32</v>
      </c>
      <c r="B37" s="6">
        <f t="shared" si="1"/>
        <v>0</v>
      </c>
      <c r="C37" s="16">
        <v>0</v>
      </c>
      <c r="D37" s="6">
        <f t="shared" si="2"/>
        <v>0</v>
      </c>
      <c r="E37" s="16">
        <v>0</v>
      </c>
      <c r="F37" s="6">
        <f t="shared" si="0"/>
        <v>0</v>
      </c>
      <c r="G37" s="14">
        <v>0.596</v>
      </c>
      <c r="H37"/>
    </row>
    <row r="38" spans="1:8" ht="15.75">
      <c r="A38" s="11">
        <v>33</v>
      </c>
      <c r="B38" s="6">
        <f t="shared" si="1"/>
        <v>14.9091948</v>
      </c>
      <c r="C38" s="17">
        <v>3.561</v>
      </c>
      <c r="D38" s="6">
        <f t="shared" si="2"/>
        <v>17.5301316</v>
      </c>
      <c r="E38" s="17">
        <v>4.187</v>
      </c>
      <c r="F38" s="6">
        <f t="shared" si="0"/>
        <v>0.6260000000000003</v>
      </c>
      <c r="G38" s="14"/>
      <c r="H38"/>
    </row>
    <row r="39" spans="1:8" ht="15.75">
      <c r="A39" s="11">
        <v>34</v>
      </c>
      <c r="B39" s="6">
        <f t="shared" si="1"/>
        <v>0</v>
      </c>
      <c r="C39" s="16">
        <v>0</v>
      </c>
      <c r="D39" s="6">
        <f t="shared" si="2"/>
        <v>0</v>
      </c>
      <c r="E39" s="16">
        <v>0</v>
      </c>
      <c r="F39" s="6">
        <f t="shared" si="0"/>
        <v>0</v>
      </c>
      <c r="G39" s="14">
        <v>0.546</v>
      </c>
      <c r="H39"/>
    </row>
    <row r="40" spans="1:8" ht="15.75">
      <c r="A40" s="11">
        <v>35</v>
      </c>
      <c r="B40" s="6">
        <f t="shared" si="1"/>
        <v>19.259279999999997</v>
      </c>
      <c r="C40" s="15">
        <v>4.6</v>
      </c>
      <c r="D40" s="6">
        <f t="shared" si="2"/>
        <v>20.51532</v>
      </c>
      <c r="E40" s="15">
        <v>4.9</v>
      </c>
      <c r="F40" s="6">
        <f t="shared" si="0"/>
        <v>0.3000000000000007</v>
      </c>
      <c r="G40" s="14"/>
      <c r="H40"/>
    </row>
    <row r="41" spans="1:8" ht="15.75">
      <c r="A41" s="11">
        <v>36</v>
      </c>
      <c r="B41" s="6">
        <f t="shared" si="1"/>
        <v>35.5878</v>
      </c>
      <c r="C41" s="15">
        <v>8.5</v>
      </c>
      <c r="D41" s="6">
        <f t="shared" si="2"/>
        <v>38.518559999999994</v>
      </c>
      <c r="E41" s="15">
        <v>9.2</v>
      </c>
      <c r="F41" s="6">
        <f t="shared" si="0"/>
        <v>0.6999999999999993</v>
      </c>
      <c r="G41" s="14"/>
      <c r="H41"/>
    </row>
    <row r="42" spans="1:8" ht="15.75">
      <c r="A42" s="11">
        <v>37</v>
      </c>
      <c r="B42" s="6">
        <f t="shared" si="1"/>
        <v>1.2560399999999998</v>
      </c>
      <c r="C42" s="15">
        <v>0.3</v>
      </c>
      <c r="D42" s="6">
        <f t="shared" si="2"/>
        <v>1.67472</v>
      </c>
      <c r="E42" s="15">
        <v>0.4</v>
      </c>
      <c r="F42" s="6">
        <f t="shared" si="0"/>
        <v>0.10000000000000003</v>
      </c>
      <c r="G42" s="14"/>
      <c r="H42"/>
    </row>
    <row r="43" spans="1:8" ht="15.75">
      <c r="A43" s="11">
        <v>38</v>
      </c>
      <c r="B43" s="6">
        <f t="shared" si="1"/>
        <v>0</v>
      </c>
      <c r="C43" s="16">
        <v>0</v>
      </c>
      <c r="D43" s="6">
        <f t="shared" si="2"/>
        <v>0</v>
      </c>
      <c r="E43" s="16">
        <v>0</v>
      </c>
      <c r="F43" s="6">
        <f t="shared" si="0"/>
        <v>0</v>
      </c>
      <c r="G43" s="14">
        <v>0.596</v>
      </c>
      <c r="H43"/>
    </row>
    <row r="44" spans="1:8" ht="15.75">
      <c r="A44" s="11">
        <v>39</v>
      </c>
      <c r="B44" s="6">
        <f t="shared" si="1"/>
        <v>0</v>
      </c>
      <c r="C44" s="16">
        <v>0</v>
      </c>
      <c r="D44" s="6">
        <f t="shared" si="2"/>
        <v>0</v>
      </c>
      <c r="E44" s="16">
        <v>0</v>
      </c>
      <c r="F44" s="6">
        <f t="shared" si="0"/>
        <v>0</v>
      </c>
      <c r="G44" s="14">
        <v>0.66</v>
      </c>
      <c r="H44"/>
    </row>
    <row r="45" spans="1:8" ht="15.75">
      <c r="A45" s="11">
        <v>40</v>
      </c>
      <c r="B45" s="6">
        <f t="shared" si="1"/>
        <v>9.629639999999998</v>
      </c>
      <c r="C45" s="15">
        <v>2.3</v>
      </c>
      <c r="D45" s="6">
        <f t="shared" si="2"/>
        <v>10.048319999999999</v>
      </c>
      <c r="E45" s="15">
        <v>2.4</v>
      </c>
      <c r="F45" s="6">
        <f t="shared" si="0"/>
        <v>0.10000000000000009</v>
      </c>
      <c r="G45" s="14"/>
      <c r="H45"/>
    </row>
    <row r="46" spans="1:8" ht="15.75">
      <c r="A46" s="11">
        <v>41</v>
      </c>
      <c r="B46" s="6">
        <f t="shared" si="1"/>
        <v>5.86152</v>
      </c>
      <c r="C46" s="15">
        <v>1.4</v>
      </c>
      <c r="D46" s="6">
        <f t="shared" si="2"/>
        <v>5.86152</v>
      </c>
      <c r="E46" s="15">
        <v>1.4</v>
      </c>
      <c r="F46" s="6">
        <f t="shared" si="0"/>
        <v>0</v>
      </c>
      <c r="G46" s="14"/>
      <c r="H46"/>
    </row>
    <row r="47" spans="1:8" ht="15.75">
      <c r="A47" s="11">
        <v>42</v>
      </c>
      <c r="B47" s="6">
        <f t="shared" si="1"/>
        <v>15.792609599999999</v>
      </c>
      <c r="C47" s="15">
        <v>3.772</v>
      </c>
      <c r="D47" s="6">
        <f t="shared" si="2"/>
        <v>16.1275536</v>
      </c>
      <c r="E47" s="15">
        <v>3.852</v>
      </c>
      <c r="F47" s="6">
        <f t="shared" si="0"/>
        <v>0.08000000000000007</v>
      </c>
      <c r="G47" s="14"/>
      <c r="H47"/>
    </row>
    <row r="48" spans="1:8" ht="15.75">
      <c r="A48" s="11">
        <v>43</v>
      </c>
      <c r="B48" s="6">
        <f t="shared" si="1"/>
        <v>0</v>
      </c>
      <c r="C48" s="15">
        <v>0</v>
      </c>
      <c r="D48" s="6">
        <f t="shared" si="2"/>
        <v>0.77748876</v>
      </c>
      <c r="E48" s="15">
        <v>0.1857</v>
      </c>
      <c r="F48" s="6">
        <f t="shared" si="0"/>
        <v>0.1857</v>
      </c>
      <c r="G48" s="14"/>
      <c r="H48"/>
    </row>
    <row r="49" spans="1:8" ht="15.75">
      <c r="A49" s="11">
        <v>44</v>
      </c>
      <c r="B49" s="6">
        <f t="shared" si="1"/>
        <v>3.8016144</v>
      </c>
      <c r="C49" s="15">
        <v>0.908</v>
      </c>
      <c r="D49" s="6">
        <f t="shared" si="2"/>
        <v>4.3458984</v>
      </c>
      <c r="E49" s="15">
        <v>1.038</v>
      </c>
      <c r="F49" s="6">
        <f t="shared" si="0"/>
        <v>0.13</v>
      </c>
      <c r="G49" s="14"/>
      <c r="H49"/>
    </row>
    <row r="50" spans="1:8" ht="15.75">
      <c r="A50" s="11">
        <v>45</v>
      </c>
      <c r="B50" s="6">
        <f t="shared" si="1"/>
        <v>0</v>
      </c>
      <c r="C50" s="16">
        <v>0</v>
      </c>
      <c r="D50" s="6">
        <f t="shared" si="2"/>
        <v>0</v>
      </c>
      <c r="E50" s="16">
        <v>0</v>
      </c>
      <c r="F50" s="6">
        <f t="shared" si="0"/>
        <v>0</v>
      </c>
      <c r="G50" s="14">
        <v>0.903</v>
      </c>
      <c r="H50"/>
    </row>
    <row r="51" spans="1:8" ht="15.75">
      <c r="A51" s="11">
        <v>46</v>
      </c>
      <c r="B51" s="6">
        <f t="shared" si="1"/>
        <v>0</v>
      </c>
      <c r="C51" s="16">
        <v>0</v>
      </c>
      <c r="D51" s="6">
        <f t="shared" si="2"/>
        <v>0</v>
      </c>
      <c r="E51" s="16">
        <v>0</v>
      </c>
      <c r="F51" s="6">
        <f t="shared" si="0"/>
        <v>0</v>
      </c>
      <c r="G51" s="14">
        <v>0.569</v>
      </c>
      <c r="H51"/>
    </row>
    <row r="52" spans="1:8" ht="15.75">
      <c r="A52" s="11">
        <v>47</v>
      </c>
      <c r="B52" s="6">
        <f t="shared" si="1"/>
        <v>0.14988743999999998</v>
      </c>
      <c r="C52" s="15">
        <v>0.0358</v>
      </c>
      <c r="D52" s="6">
        <f t="shared" si="2"/>
        <v>0.40570091999999996</v>
      </c>
      <c r="E52" s="15">
        <v>0.0969</v>
      </c>
      <c r="F52" s="6">
        <f t="shared" si="0"/>
        <v>0.0611</v>
      </c>
      <c r="G52" s="14"/>
      <c r="H52"/>
    </row>
    <row r="53" spans="1:8" ht="15.75">
      <c r="A53" s="11">
        <v>48</v>
      </c>
      <c r="B53" s="6">
        <f t="shared" si="1"/>
        <v>0</v>
      </c>
      <c r="C53" s="16">
        <v>0</v>
      </c>
      <c r="D53" s="6">
        <f t="shared" si="2"/>
        <v>0</v>
      </c>
      <c r="E53" s="16">
        <v>0</v>
      </c>
      <c r="F53" s="6">
        <f t="shared" si="0"/>
        <v>0</v>
      </c>
      <c r="G53" s="14">
        <v>0.66</v>
      </c>
      <c r="H53"/>
    </row>
    <row r="54" spans="1:8" ht="15.75">
      <c r="A54" s="11">
        <v>49</v>
      </c>
      <c r="B54" s="6">
        <f t="shared" si="1"/>
        <v>0</v>
      </c>
      <c r="C54" s="15">
        <v>0</v>
      </c>
      <c r="D54" s="6">
        <f t="shared" si="2"/>
        <v>0</v>
      </c>
      <c r="E54" s="15">
        <v>0</v>
      </c>
      <c r="F54" s="6">
        <f t="shared" si="0"/>
        <v>0</v>
      </c>
      <c r="G54" s="14">
        <v>0.596</v>
      </c>
      <c r="H54"/>
    </row>
    <row r="55" spans="1:8" ht="15.75">
      <c r="A55" s="11">
        <v>50</v>
      </c>
      <c r="B55" s="6">
        <f t="shared" si="1"/>
        <v>0</v>
      </c>
      <c r="C55" s="15">
        <v>0</v>
      </c>
      <c r="D55" s="6">
        <f t="shared" si="2"/>
        <v>0</v>
      </c>
      <c r="E55" s="15">
        <v>0</v>
      </c>
      <c r="F55" s="6">
        <f t="shared" si="0"/>
        <v>0</v>
      </c>
      <c r="G55" s="14">
        <v>0.597</v>
      </c>
      <c r="H55"/>
    </row>
    <row r="56" spans="1:8" ht="15.75">
      <c r="A56" s="11">
        <v>51</v>
      </c>
      <c r="B56" s="6">
        <f t="shared" si="1"/>
        <v>0</v>
      </c>
      <c r="C56" s="16">
        <v>0</v>
      </c>
      <c r="D56" s="6">
        <f t="shared" si="2"/>
        <v>0</v>
      </c>
      <c r="E56" s="16">
        <v>0</v>
      </c>
      <c r="F56" s="6">
        <f t="shared" si="0"/>
        <v>0</v>
      </c>
      <c r="G56" s="14">
        <v>0.975</v>
      </c>
      <c r="H56"/>
    </row>
    <row r="57" spans="1:8" ht="15.75">
      <c r="A57" s="11">
        <v>52</v>
      </c>
      <c r="B57" s="6">
        <f t="shared" si="1"/>
        <v>34.407</v>
      </c>
      <c r="C57" s="15">
        <v>8.217970765262253</v>
      </c>
      <c r="D57" s="6">
        <f t="shared" si="2"/>
        <v>34.688</v>
      </c>
      <c r="E57" s="15">
        <f>34.688/4.1868</f>
        <v>8.28508646221458</v>
      </c>
      <c r="F57" s="6">
        <f t="shared" si="0"/>
        <v>0.06711569695232633</v>
      </c>
      <c r="G57" s="14"/>
      <c r="H57"/>
    </row>
    <row r="58" spans="1:8" ht="15.75">
      <c r="A58" s="11">
        <v>53</v>
      </c>
      <c r="B58" s="6">
        <f t="shared" si="1"/>
        <v>126.504</v>
      </c>
      <c r="C58" s="15">
        <v>30.21496130696475</v>
      </c>
      <c r="D58" s="6">
        <f t="shared" si="2"/>
        <v>126.504</v>
      </c>
      <c r="E58" s="15">
        <f>126.504/4.1868</f>
        <v>30.21496130696475</v>
      </c>
      <c r="F58" s="6">
        <f t="shared" si="0"/>
        <v>0</v>
      </c>
      <c r="G58" s="14"/>
      <c r="H58"/>
    </row>
    <row r="59" spans="1:8" ht="15.75">
      <c r="A59" s="11">
        <v>54</v>
      </c>
      <c r="B59" s="6">
        <f t="shared" si="1"/>
        <v>0</v>
      </c>
      <c r="C59" s="16">
        <v>0</v>
      </c>
      <c r="D59" s="6">
        <f t="shared" si="2"/>
        <v>0</v>
      </c>
      <c r="E59" s="16">
        <v>0</v>
      </c>
      <c r="F59" s="6">
        <f t="shared" si="0"/>
        <v>0</v>
      </c>
      <c r="G59" s="14">
        <v>0.902</v>
      </c>
      <c r="H59"/>
    </row>
    <row r="60" spans="1:8" ht="15.75">
      <c r="A60" s="11">
        <v>55</v>
      </c>
      <c r="B60" s="6">
        <f t="shared" si="1"/>
        <v>1.7961372</v>
      </c>
      <c r="C60" s="15">
        <v>0.429</v>
      </c>
      <c r="D60" s="6">
        <f t="shared" si="2"/>
        <v>2.072466</v>
      </c>
      <c r="E60" s="15">
        <v>0.495</v>
      </c>
      <c r="F60" s="6">
        <f t="shared" si="0"/>
        <v>0.066</v>
      </c>
      <c r="G60" s="14"/>
      <c r="H60"/>
    </row>
    <row r="61" spans="1:8" ht="15.75">
      <c r="A61" s="11">
        <v>56</v>
      </c>
      <c r="B61" s="6">
        <f t="shared" si="1"/>
        <v>0</v>
      </c>
      <c r="C61" s="16">
        <v>0</v>
      </c>
      <c r="D61" s="6">
        <f t="shared" si="2"/>
        <v>0</v>
      </c>
      <c r="E61" s="16">
        <v>0</v>
      </c>
      <c r="F61" s="6">
        <f t="shared" si="0"/>
        <v>0</v>
      </c>
      <c r="G61" s="14">
        <v>0.596</v>
      </c>
      <c r="H61"/>
    </row>
    <row r="62" spans="1:8" ht="15.75">
      <c r="A62" s="11">
        <v>57</v>
      </c>
      <c r="B62" s="6">
        <f t="shared" si="1"/>
        <v>1.00818144</v>
      </c>
      <c r="C62" s="15">
        <v>0.2408</v>
      </c>
      <c r="D62" s="6">
        <f t="shared" si="2"/>
        <v>1.2016116</v>
      </c>
      <c r="E62" s="15">
        <v>0.287</v>
      </c>
      <c r="F62" s="6">
        <f t="shared" si="0"/>
        <v>0.04619999999999999</v>
      </c>
      <c r="G62" s="14"/>
      <c r="H62"/>
    </row>
    <row r="63" spans="1:8" ht="15.75">
      <c r="A63" s="11">
        <v>58</v>
      </c>
      <c r="B63" s="6">
        <f t="shared" si="1"/>
        <v>14.758</v>
      </c>
      <c r="C63" s="17">
        <v>3.524887742428585</v>
      </c>
      <c r="D63" s="6">
        <f t="shared" si="2"/>
        <v>15.988</v>
      </c>
      <c r="E63" s="17">
        <f>15.988/4.1868</f>
        <v>3.818668195280405</v>
      </c>
      <c r="F63" s="6">
        <f t="shared" si="0"/>
        <v>0.29378045285182</v>
      </c>
      <c r="G63" s="14"/>
      <c r="H63"/>
    </row>
    <row r="64" spans="1:8" ht="15.75">
      <c r="A64" s="11">
        <v>59</v>
      </c>
      <c r="B64" s="6">
        <f t="shared" si="1"/>
        <v>7.159427999999999</v>
      </c>
      <c r="C64" s="15">
        <v>1.71</v>
      </c>
      <c r="D64" s="6">
        <f t="shared" si="2"/>
        <v>7.5697344</v>
      </c>
      <c r="E64" s="15">
        <v>1.808</v>
      </c>
      <c r="F64" s="6">
        <f t="shared" si="0"/>
        <v>0.09800000000000009</v>
      </c>
      <c r="G64" s="14"/>
      <c r="H64"/>
    </row>
    <row r="65" spans="1:8" ht="15.75">
      <c r="A65" s="11">
        <v>60</v>
      </c>
      <c r="B65" s="6">
        <f t="shared" si="1"/>
        <v>8.70100776</v>
      </c>
      <c r="C65" s="15">
        <v>2.0782</v>
      </c>
      <c r="D65" s="6">
        <f t="shared" si="2"/>
        <v>10.18062288</v>
      </c>
      <c r="E65" s="15">
        <v>2.4316</v>
      </c>
      <c r="F65" s="6">
        <f t="shared" si="0"/>
        <v>0.35340000000000016</v>
      </c>
      <c r="G65" s="14"/>
      <c r="H65"/>
    </row>
    <row r="66" spans="1:8" ht="15.75">
      <c r="A66" s="11">
        <v>61</v>
      </c>
      <c r="B66" s="6">
        <f t="shared" si="1"/>
        <v>0</v>
      </c>
      <c r="C66" s="16">
        <v>0</v>
      </c>
      <c r="D66" s="6">
        <f t="shared" si="2"/>
        <v>0</v>
      </c>
      <c r="E66" s="16">
        <v>0</v>
      </c>
      <c r="F66" s="6">
        <f t="shared" si="0"/>
        <v>0</v>
      </c>
      <c r="G66" s="14">
        <v>0.546</v>
      </c>
      <c r="H66"/>
    </row>
    <row r="67" spans="1:8" ht="15.75">
      <c r="A67" s="11">
        <v>62</v>
      </c>
      <c r="B67" s="6">
        <f t="shared" si="1"/>
        <v>3.4206155999999996</v>
      </c>
      <c r="C67" s="15">
        <v>0.817</v>
      </c>
      <c r="D67" s="6">
        <f t="shared" si="2"/>
        <v>4.1616792</v>
      </c>
      <c r="E67" s="15">
        <v>0.994</v>
      </c>
      <c r="F67" s="6">
        <f t="shared" si="0"/>
        <v>0.17700000000000005</v>
      </c>
      <c r="G67" s="14"/>
      <c r="H67"/>
    </row>
    <row r="68" spans="1:8" ht="15.75">
      <c r="A68" s="11">
        <v>63</v>
      </c>
      <c r="B68" s="6">
        <f t="shared" si="1"/>
        <v>0</v>
      </c>
      <c r="C68" s="16">
        <v>0</v>
      </c>
      <c r="D68" s="6">
        <f t="shared" si="2"/>
        <v>0</v>
      </c>
      <c r="E68" s="16">
        <v>0</v>
      </c>
      <c r="F68" s="6">
        <f t="shared" si="0"/>
        <v>0</v>
      </c>
      <c r="G68" s="14">
        <v>0.9</v>
      </c>
      <c r="H68"/>
    </row>
    <row r="69" spans="1:8" ht="15.75">
      <c r="A69" s="11">
        <v>64</v>
      </c>
      <c r="B69" s="6">
        <f t="shared" si="1"/>
        <v>0</v>
      </c>
      <c r="C69" s="16">
        <v>0</v>
      </c>
      <c r="D69" s="6">
        <f t="shared" si="2"/>
        <v>0</v>
      </c>
      <c r="E69" s="16">
        <v>0</v>
      </c>
      <c r="F69" s="6">
        <f t="shared" si="0"/>
        <v>0</v>
      </c>
      <c r="G69" s="14">
        <v>0.57</v>
      </c>
      <c r="H69"/>
    </row>
    <row r="70" spans="1:8" ht="15.75">
      <c r="A70" s="11">
        <v>65</v>
      </c>
      <c r="B70" s="6">
        <f t="shared" si="1"/>
        <v>0</v>
      </c>
      <c r="C70" s="16">
        <v>0</v>
      </c>
      <c r="D70" s="6">
        <f t="shared" si="2"/>
        <v>0</v>
      </c>
      <c r="E70" s="16">
        <v>0</v>
      </c>
      <c r="F70" s="6">
        <f aca="true" t="shared" si="3" ref="F70:F133">E70-C70</f>
        <v>0</v>
      </c>
      <c r="G70" s="14">
        <v>0.597</v>
      </c>
      <c r="H70"/>
    </row>
    <row r="71" spans="1:8" ht="15.75">
      <c r="A71" s="11">
        <v>66</v>
      </c>
      <c r="B71" s="6">
        <f aca="true" t="shared" si="4" ref="B71:B134">C71*4.1868</f>
        <v>5.6814876</v>
      </c>
      <c r="C71" s="15">
        <v>1.357</v>
      </c>
      <c r="D71" s="6">
        <f aca="true" t="shared" si="5" ref="D71:D134">E71*4.1868</f>
        <v>6.0038712</v>
      </c>
      <c r="E71" s="15">
        <v>1.434</v>
      </c>
      <c r="F71" s="6">
        <f t="shared" si="3"/>
        <v>0.07699999999999996</v>
      </c>
      <c r="G71" s="14"/>
      <c r="H71"/>
    </row>
    <row r="72" spans="1:8" ht="15.75">
      <c r="A72" s="11">
        <v>67</v>
      </c>
      <c r="B72" s="6">
        <f t="shared" si="4"/>
        <v>1.2769739999999998</v>
      </c>
      <c r="C72" s="15">
        <v>0.305</v>
      </c>
      <c r="D72" s="6">
        <f t="shared" si="5"/>
        <v>2.4848658</v>
      </c>
      <c r="E72" s="15">
        <v>0.5935</v>
      </c>
      <c r="F72" s="6">
        <f t="shared" si="3"/>
        <v>0.28850000000000003</v>
      </c>
      <c r="G72" s="14"/>
      <c r="H72"/>
    </row>
    <row r="73" spans="1:8" ht="15.75">
      <c r="A73" s="11">
        <v>68</v>
      </c>
      <c r="B73" s="6">
        <f t="shared" si="4"/>
        <v>81.388</v>
      </c>
      <c r="C73" s="15">
        <v>19.43918983471864</v>
      </c>
      <c r="D73" s="6">
        <f t="shared" si="5"/>
        <v>82.074</v>
      </c>
      <c r="E73" s="15">
        <f>82.074/4.1868</f>
        <v>19.603038119805102</v>
      </c>
      <c r="F73" s="6">
        <f t="shared" si="3"/>
        <v>0.16384828508646265</v>
      </c>
      <c r="G73" s="14"/>
      <c r="H73"/>
    </row>
    <row r="74" spans="1:8" ht="15.75">
      <c r="A74" s="11">
        <v>69</v>
      </c>
      <c r="B74" s="6">
        <f t="shared" si="4"/>
        <v>24.70212</v>
      </c>
      <c r="C74" s="15">
        <v>5.9</v>
      </c>
      <c r="D74" s="6">
        <f t="shared" si="5"/>
        <v>26.79552</v>
      </c>
      <c r="E74" s="15">
        <v>6.4</v>
      </c>
      <c r="F74" s="6">
        <f t="shared" si="3"/>
        <v>0.5</v>
      </c>
      <c r="G74" s="14"/>
      <c r="H74"/>
    </row>
    <row r="75" spans="1:8" ht="15.75">
      <c r="A75" s="11">
        <v>70</v>
      </c>
      <c r="B75" s="6">
        <f t="shared" si="4"/>
        <v>4.95549648</v>
      </c>
      <c r="C75" s="15">
        <v>1.1836</v>
      </c>
      <c r="D75" s="6">
        <f t="shared" si="5"/>
        <v>5.0995224</v>
      </c>
      <c r="E75" s="15">
        <v>1.218</v>
      </c>
      <c r="F75" s="6">
        <f t="shared" si="3"/>
        <v>0.034399999999999986</v>
      </c>
      <c r="G75" s="14"/>
      <c r="H75"/>
    </row>
    <row r="76" spans="1:8" ht="15.75">
      <c r="A76" s="11">
        <v>71</v>
      </c>
      <c r="B76" s="6">
        <f t="shared" si="4"/>
        <v>13.728517199999999</v>
      </c>
      <c r="C76" s="15">
        <v>3.279</v>
      </c>
      <c r="D76" s="6">
        <f t="shared" si="5"/>
        <v>14.96781</v>
      </c>
      <c r="E76" s="15">
        <v>3.575</v>
      </c>
      <c r="F76" s="6">
        <f t="shared" si="3"/>
        <v>0.29600000000000026</v>
      </c>
      <c r="G76" s="14"/>
      <c r="H76"/>
    </row>
    <row r="77" spans="1:8" ht="15.75">
      <c r="A77" s="11">
        <v>72</v>
      </c>
      <c r="B77" s="6">
        <f t="shared" si="4"/>
        <v>14.235119999999998</v>
      </c>
      <c r="C77" s="15">
        <v>3.4</v>
      </c>
      <c r="D77" s="6">
        <f t="shared" si="5"/>
        <v>16.7472</v>
      </c>
      <c r="E77" s="15">
        <v>4</v>
      </c>
      <c r="F77" s="6">
        <f t="shared" si="3"/>
        <v>0.6000000000000001</v>
      </c>
      <c r="G77" s="14"/>
      <c r="H77"/>
    </row>
    <row r="78" spans="1:8" ht="15.75">
      <c r="A78" s="11">
        <v>73</v>
      </c>
      <c r="B78" s="6">
        <f t="shared" si="4"/>
        <v>0</v>
      </c>
      <c r="C78" s="16">
        <v>0</v>
      </c>
      <c r="D78" s="6">
        <f t="shared" si="5"/>
        <v>0</v>
      </c>
      <c r="E78" s="16">
        <v>0</v>
      </c>
      <c r="F78" s="6">
        <f t="shared" si="3"/>
        <v>0</v>
      </c>
      <c r="G78" s="14">
        <v>0.569</v>
      </c>
      <c r="H78"/>
    </row>
    <row r="79" spans="1:8" ht="15.75">
      <c r="A79" s="11">
        <v>74</v>
      </c>
      <c r="B79" s="6">
        <f t="shared" si="4"/>
        <v>0</v>
      </c>
      <c r="C79" s="16">
        <v>0</v>
      </c>
      <c r="D79" s="6">
        <f t="shared" si="5"/>
        <v>0</v>
      </c>
      <c r="E79" s="16">
        <v>0</v>
      </c>
      <c r="F79" s="6">
        <f t="shared" si="3"/>
        <v>0</v>
      </c>
      <c r="G79" s="14">
        <v>0.597</v>
      </c>
      <c r="H79"/>
    </row>
    <row r="80" spans="1:8" ht="15.75">
      <c r="A80" s="11">
        <v>75</v>
      </c>
      <c r="B80" s="6">
        <f t="shared" si="4"/>
        <v>0</v>
      </c>
      <c r="C80" s="16">
        <v>0</v>
      </c>
      <c r="D80" s="6">
        <f t="shared" si="5"/>
        <v>0</v>
      </c>
      <c r="E80" s="16">
        <v>0</v>
      </c>
      <c r="F80" s="6">
        <f t="shared" si="3"/>
        <v>0</v>
      </c>
      <c r="G80" s="14">
        <v>0.662</v>
      </c>
      <c r="H80"/>
    </row>
    <row r="81" spans="1:8" ht="15.75">
      <c r="A81" s="11">
        <v>76</v>
      </c>
      <c r="B81" s="6">
        <f t="shared" si="4"/>
        <v>0</v>
      </c>
      <c r="C81" s="16">
        <v>0</v>
      </c>
      <c r="D81" s="6">
        <f t="shared" si="5"/>
        <v>0.3433176</v>
      </c>
      <c r="E81" s="16">
        <v>0.082</v>
      </c>
      <c r="F81" s="6">
        <f t="shared" si="3"/>
        <v>0.082</v>
      </c>
      <c r="G81" s="14"/>
      <c r="H81"/>
    </row>
    <row r="82" spans="1:8" ht="15.75">
      <c r="A82" s="11">
        <v>77</v>
      </c>
      <c r="B82" s="6">
        <f t="shared" si="4"/>
        <v>2.5120799999999996</v>
      </c>
      <c r="C82" s="15">
        <v>0.6</v>
      </c>
      <c r="D82" s="6">
        <f t="shared" si="5"/>
        <v>2.93076</v>
      </c>
      <c r="E82" s="15">
        <v>0.7</v>
      </c>
      <c r="F82" s="6">
        <f t="shared" si="3"/>
        <v>0.09999999999999998</v>
      </c>
      <c r="G82" s="14"/>
      <c r="H82"/>
    </row>
    <row r="83" spans="1:8" ht="15.75">
      <c r="A83" s="11">
        <v>78</v>
      </c>
      <c r="B83" s="6">
        <f t="shared" si="4"/>
        <v>28.947</v>
      </c>
      <c r="C83" s="17">
        <v>6.913872169676125</v>
      </c>
      <c r="D83" s="6">
        <f t="shared" si="5"/>
        <v>29.18</v>
      </c>
      <c r="E83" s="15">
        <f>29.18/4.1868</f>
        <v>6.9695232635903315</v>
      </c>
      <c r="F83" s="6">
        <f t="shared" si="3"/>
        <v>0.05565109391420631</v>
      </c>
      <c r="G83" s="14"/>
      <c r="H83"/>
    </row>
    <row r="84" spans="1:8" ht="15.75">
      <c r="A84" s="11">
        <v>79</v>
      </c>
      <c r="B84" s="6">
        <f t="shared" si="4"/>
        <v>9.629639999999998</v>
      </c>
      <c r="C84" s="15">
        <v>2.3</v>
      </c>
      <c r="D84" s="6">
        <f t="shared" si="5"/>
        <v>10.466999999999999</v>
      </c>
      <c r="E84" s="15">
        <v>2.5</v>
      </c>
      <c r="F84" s="6">
        <f t="shared" si="3"/>
        <v>0.20000000000000018</v>
      </c>
      <c r="G84" s="14"/>
      <c r="H84"/>
    </row>
    <row r="85" spans="1:8" ht="15.75">
      <c r="A85" s="11">
        <v>80</v>
      </c>
      <c r="B85" s="6">
        <f t="shared" si="4"/>
        <v>4.1323716</v>
      </c>
      <c r="C85" s="15">
        <v>0.987</v>
      </c>
      <c r="D85" s="6">
        <f t="shared" si="5"/>
        <v>4.7352707999999994</v>
      </c>
      <c r="E85" s="15">
        <v>1.131</v>
      </c>
      <c r="F85" s="6">
        <f t="shared" si="3"/>
        <v>0.14400000000000002</v>
      </c>
      <c r="G85" s="14"/>
      <c r="H85"/>
    </row>
    <row r="86" spans="1:8" ht="15.75">
      <c r="A86" s="11">
        <v>81</v>
      </c>
      <c r="B86" s="6">
        <f t="shared" si="4"/>
        <v>0</v>
      </c>
      <c r="C86" s="16">
        <v>0</v>
      </c>
      <c r="D86" s="6">
        <f>E86*4.1868</f>
        <v>0</v>
      </c>
      <c r="E86" s="16">
        <v>0</v>
      </c>
      <c r="F86" s="6">
        <f t="shared" si="3"/>
        <v>0</v>
      </c>
      <c r="G86" s="14">
        <v>0.902</v>
      </c>
      <c r="H86"/>
    </row>
    <row r="87" spans="1:8" ht="15.75">
      <c r="A87" s="11">
        <v>82</v>
      </c>
      <c r="B87" s="6">
        <f t="shared" si="4"/>
        <v>0</v>
      </c>
      <c r="C87" s="16">
        <v>0</v>
      </c>
      <c r="D87" s="6">
        <f>E87*4.1868</f>
        <v>0</v>
      </c>
      <c r="E87" s="16">
        <v>0</v>
      </c>
      <c r="F87" s="6">
        <f t="shared" si="3"/>
        <v>0</v>
      </c>
      <c r="G87" s="14">
        <v>0.569</v>
      </c>
      <c r="H87"/>
    </row>
    <row r="88" spans="1:8" ht="15.75">
      <c r="A88" s="11">
        <v>83</v>
      </c>
      <c r="B88" s="6">
        <f t="shared" si="4"/>
        <v>8.79228</v>
      </c>
      <c r="C88" s="15">
        <v>2.1</v>
      </c>
      <c r="D88" s="6">
        <f>E88*4.1868</f>
        <v>8.855082000000001</v>
      </c>
      <c r="E88" s="15">
        <v>2.115</v>
      </c>
      <c r="F88" s="6">
        <f t="shared" si="3"/>
        <v>0.015000000000000124</v>
      </c>
      <c r="G88" s="14"/>
      <c r="H88"/>
    </row>
    <row r="89" spans="1:8" ht="15.75">
      <c r="A89" s="11">
        <v>84</v>
      </c>
      <c r="B89" s="6">
        <f t="shared" si="4"/>
        <v>62.757</v>
      </c>
      <c r="C89" s="18">
        <v>14.989251934651763</v>
      </c>
      <c r="D89" s="6">
        <f>E89*4.1868</f>
        <v>62.757</v>
      </c>
      <c r="E89" s="18">
        <f>62.757/4.1868</f>
        <v>14.989251934651763</v>
      </c>
      <c r="F89" s="6">
        <f t="shared" si="3"/>
        <v>0</v>
      </c>
      <c r="G89" s="14"/>
      <c r="H89"/>
    </row>
    <row r="90" spans="1:8" ht="15.75">
      <c r="A90" s="11">
        <v>85</v>
      </c>
      <c r="B90" s="6">
        <f t="shared" si="4"/>
        <v>0</v>
      </c>
      <c r="C90" s="15">
        <v>0</v>
      </c>
      <c r="D90" s="6">
        <f>E90*4.1868</f>
        <v>0.083736</v>
      </c>
      <c r="E90" s="15">
        <v>0.02</v>
      </c>
      <c r="F90" s="6">
        <f t="shared" si="3"/>
        <v>0.02</v>
      </c>
      <c r="G90" s="14"/>
      <c r="H90"/>
    </row>
    <row r="91" spans="1:8" ht="15.75">
      <c r="A91" s="11">
        <v>86</v>
      </c>
      <c r="B91" s="6">
        <f t="shared" si="4"/>
        <v>10.822878</v>
      </c>
      <c r="C91" s="15">
        <v>2.585</v>
      </c>
      <c r="D91" s="6">
        <f t="shared" si="5"/>
        <v>11.9156328</v>
      </c>
      <c r="E91" s="15">
        <v>2.846</v>
      </c>
      <c r="F91" s="6">
        <f t="shared" si="3"/>
        <v>0.2610000000000001</v>
      </c>
      <c r="G91" s="14"/>
      <c r="H91"/>
    </row>
    <row r="92" spans="1:8" ht="15.75">
      <c r="A92" s="11">
        <v>87</v>
      </c>
      <c r="B92" s="6">
        <f t="shared" si="4"/>
        <v>35.5878</v>
      </c>
      <c r="C92" s="15">
        <v>8.5</v>
      </c>
      <c r="D92" s="6">
        <f t="shared" si="5"/>
        <v>37.6812</v>
      </c>
      <c r="E92" s="15">
        <v>9</v>
      </c>
      <c r="F92" s="6">
        <f t="shared" si="3"/>
        <v>0.5</v>
      </c>
      <c r="G92" s="14"/>
      <c r="H92"/>
    </row>
    <row r="93" spans="1:8" ht="15.75">
      <c r="A93" s="11">
        <v>88</v>
      </c>
      <c r="B93" s="6">
        <f t="shared" si="4"/>
        <v>2.5120799999999996</v>
      </c>
      <c r="C93" s="15">
        <v>0.6</v>
      </c>
      <c r="D93" s="6">
        <f t="shared" si="5"/>
        <v>2.93076</v>
      </c>
      <c r="E93" s="15">
        <v>0.7</v>
      </c>
      <c r="F93" s="6">
        <f t="shared" si="3"/>
        <v>0.09999999999999998</v>
      </c>
      <c r="G93" s="14"/>
      <c r="H93"/>
    </row>
    <row r="94" spans="1:8" ht="15.75">
      <c r="A94" s="11">
        <v>89</v>
      </c>
      <c r="B94" s="6">
        <f t="shared" si="4"/>
        <v>36.84384</v>
      </c>
      <c r="C94" s="15">
        <v>8.8</v>
      </c>
      <c r="D94" s="6">
        <f t="shared" si="5"/>
        <v>39.35592</v>
      </c>
      <c r="E94" s="15">
        <v>9.4</v>
      </c>
      <c r="F94" s="6">
        <f t="shared" si="3"/>
        <v>0.5999999999999996</v>
      </c>
      <c r="G94" s="14"/>
      <c r="H94"/>
    </row>
    <row r="95" spans="1:8" ht="15.75">
      <c r="A95" s="11">
        <v>90</v>
      </c>
      <c r="B95" s="6">
        <f t="shared" si="4"/>
        <v>123.747</v>
      </c>
      <c r="C95" s="15">
        <v>29.55646316996274</v>
      </c>
      <c r="D95" s="6">
        <f t="shared" si="5"/>
        <v>125.584</v>
      </c>
      <c r="E95" s="15">
        <f>125.584/4.1868</f>
        <v>29.99522308206745</v>
      </c>
      <c r="F95" s="6">
        <f t="shared" si="3"/>
        <v>0.438759912104711</v>
      </c>
      <c r="G95" s="14"/>
      <c r="H95"/>
    </row>
    <row r="96" spans="1:8" ht="15.75">
      <c r="A96" s="11">
        <v>91</v>
      </c>
      <c r="B96" s="6">
        <f t="shared" si="4"/>
        <v>0</v>
      </c>
      <c r="C96" s="16">
        <v>0</v>
      </c>
      <c r="D96" s="6">
        <f t="shared" si="5"/>
        <v>0</v>
      </c>
      <c r="E96" s="16">
        <v>0</v>
      </c>
      <c r="F96" s="6">
        <f t="shared" si="3"/>
        <v>0</v>
      </c>
      <c r="G96" s="14">
        <v>0.567</v>
      </c>
      <c r="H96"/>
    </row>
    <row r="97" spans="1:8" ht="15.75">
      <c r="A97" s="11">
        <v>92</v>
      </c>
      <c r="B97" s="6">
        <f t="shared" si="4"/>
        <v>0</v>
      </c>
      <c r="C97" s="16">
        <v>0</v>
      </c>
      <c r="D97" s="6">
        <f t="shared" si="5"/>
        <v>0.33117588</v>
      </c>
      <c r="E97" s="16">
        <v>0.0791</v>
      </c>
      <c r="F97" s="6">
        <f t="shared" si="3"/>
        <v>0.0791</v>
      </c>
      <c r="G97" s="14"/>
      <c r="H97"/>
    </row>
    <row r="98" spans="1:8" ht="15.75">
      <c r="A98" s="11">
        <v>93</v>
      </c>
      <c r="B98" s="6">
        <f t="shared" si="4"/>
        <v>7.117559999999999</v>
      </c>
      <c r="C98" s="15">
        <v>1.7</v>
      </c>
      <c r="D98" s="6">
        <f t="shared" si="5"/>
        <v>7.53624</v>
      </c>
      <c r="E98" s="15">
        <v>1.8</v>
      </c>
      <c r="F98" s="6">
        <f t="shared" si="3"/>
        <v>0.10000000000000009</v>
      </c>
      <c r="G98" s="14"/>
      <c r="H98"/>
    </row>
    <row r="99" spans="1:8" ht="15.75">
      <c r="A99" s="11">
        <v>94</v>
      </c>
      <c r="B99" s="6">
        <f t="shared" si="4"/>
        <v>33.276</v>
      </c>
      <c r="C99" s="17">
        <v>7.9478360561765555</v>
      </c>
      <c r="D99" s="6">
        <f t="shared" si="5"/>
        <v>33.396</v>
      </c>
      <c r="E99" s="17">
        <f>33.396/4.1868</f>
        <v>7.976497563771855</v>
      </c>
      <c r="F99" s="6">
        <f t="shared" si="3"/>
        <v>0.028661507595299618</v>
      </c>
      <c r="G99" s="14"/>
      <c r="H99"/>
    </row>
    <row r="100" spans="1:8" ht="15.75">
      <c r="A100" s="11">
        <v>95</v>
      </c>
      <c r="B100" s="6">
        <f t="shared" si="4"/>
        <v>0</v>
      </c>
      <c r="C100" s="16">
        <v>0</v>
      </c>
      <c r="D100" s="6">
        <f t="shared" si="5"/>
        <v>0.041868</v>
      </c>
      <c r="E100" s="16">
        <v>0.01</v>
      </c>
      <c r="F100" s="6">
        <f t="shared" si="3"/>
        <v>0.01</v>
      </c>
      <c r="G100" s="14"/>
      <c r="H100"/>
    </row>
    <row r="101" spans="1:8" ht="15.75">
      <c r="A101" s="11">
        <v>96</v>
      </c>
      <c r="B101" s="6">
        <f t="shared" si="4"/>
        <v>28.422</v>
      </c>
      <c r="C101" s="15">
        <v>6.78847807394669</v>
      </c>
      <c r="D101" s="6">
        <f t="shared" si="5"/>
        <v>28.744</v>
      </c>
      <c r="E101" s="15">
        <f>28.744/4.1868</f>
        <v>6.8653864526607435</v>
      </c>
      <c r="F101" s="6">
        <f t="shared" si="3"/>
        <v>0.07690837871405343</v>
      </c>
      <c r="G101" s="14"/>
      <c r="H101"/>
    </row>
    <row r="102" spans="1:8" ht="15.75">
      <c r="A102" s="11">
        <v>97</v>
      </c>
      <c r="B102" s="6">
        <f t="shared" si="4"/>
        <v>0</v>
      </c>
      <c r="C102" s="16">
        <v>0</v>
      </c>
      <c r="D102" s="6">
        <f t="shared" si="5"/>
        <v>0</v>
      </c>
      <c r="E102" s="16">
        <v>0</v>
      </c>
      <c r="F102" s="6">
        <f t="shared" si="3"/>
        <v>0</v>
      </c>
      <c r="G102" s="14">
        <v>0.546</v>
      </c>
      <c r="H102"/>
    </row>
    <row r="103" spans="1:8" ht="15.75">
      <c r="A103" s="11">
        <v>98</v>
      </c>
      <c r="B103" s="6">
        <f t="shared" si="4"/>
        <v>9.21096</v>
      </c>
      <c r="C103" s="15">
        <v>2.2</v>
      </c>
      <c r="D103" s="6">
        <f t="shared" si="5"/>
        <v>10.466999999999999</v>
      </c>
      <c r="E103" s="15">
        <v>2.5</v>
      </c>
      <c r="F103" s="6">
        <f t="shared" si="3"/>
        <v>0.2999999999999998</v>
      </c>
      <c r="G103" s="14"/>
      <c r="H103"/>
    </row>
    <row r="104" spans="1:8" ht="15.75">
      <c r="A104" s="11">
        <v>99</v>
      </c>
      <c r="B104" s="6">
        <f t="shared" si="4"/>
        <v>0</v>
      </c>
      <c r="C104" s="16">
        <v>0</v>
      </c>
      <c r="D104" s="6">
        <f t="shared" si="5"/>
        <v>1.2141719999999998</v>
      </c>
      <c r="E104" s="16">
        <v>0.29</v>
      </c>
      <c r="F104" s="6">
        <f t="shared" si="3"/>
        <v>0.29</v>
      </c>
      <c r="G104" s="14"/>
      <c r="H104"/>
    </row>
    <row r="105" spans="1:8" ht="15.75">
      <c r="A105" s="11">
        <v>100</v>
      </c>
      <c r="B105" s="6">
        <f t="shared" si="4"/>
        <v>0</v>
      </c>
      <c r="C105" s="16">
        <v>0</v>
      </c>
      <c r="D105" s="6">
        <f t="shared" si="5"/>
        <v>0.03935592</v>
      </c>
      <c r="E105" s="16">
        <v>0.0094</v>
      </c>
      <c r="F105" s="6">
        <f t="shared" si="3"/>
        <v>0.0094</v>
      </c>
      <c r="G105" s="14"/>
      <c r="H105"/>
    </row>
    <row r="106" spans="1:8" ht="15.75">
      <c r="A106" s="11">
        <v>101</v>
      </c>
      <c r="B106" s="6">
        <f t="shared" si="4"/>
        <v>0.9797112</v>
      </c>
      <c r="C106" s="15">
        <v>0.234</v>
      </c>
      <c r="D106" s="6">
        <f t="shared" si="5"/>
        <v>1.3481496</v>
      </c>
      <c r="E106" s="15">
        <v>0.322</v>
      </c>
      <c r="F106" s="6">
        <f t="shared" si="3"/>
        <v>0.088</v>
      </c>
      <c r="G106" s="14"/>
      <c r="H106"/>
    </row>
    <row r="107" spans="1:8" ht="15.75">
      <c r="A107" s="11">
        <v>102</v>
      </c>
      <c r="B107" s="6">
        <f t="shared" si="4"/>
        <v>7.53624</v>
      </c>
      <c r="C107" s="15">
        <v>1.8</v>
      </c>
      <c r="D107" s="6">
        <f t="shared" si="5"/>
        <v>7.557174</v>
      </c>
      <c r="E107" s="15">
        <v>1.805</v>
      </c>
      <c r="F107" s="6">
        <f t="shared" si="3"/>
        <v>0.004999999999999893</v>
      </c>
      <c r="G107" s="14"/>
      <c r="H107"/>
    </row>
    <row r="108" spans="1:8" ht="15.75">
      <c r="A108" s="11">
        <v>103</v>
      </c>
      <c r="B108" s="6">
        <f t="shared" si="4"/>
        <v>6.69888</v>
      </c>
      <c r="C108" s="15">
        <v>1.6</v>
      </c>
      <c r="D108" s="6">
        <f t="shared" si="5"/>
        <v>6.786802799999999</v>
      </c>
      <c r="E108" s="15">
        <v>1.621</v>
      </c>
      <c r="F108" s="6">
        <f t="shared" si="3"/>
        <v>0.020999999999999908</v>
      </c>
      <c r="G108" s="14"/>
      <c r="H108"/>
    </row>
    <row r="109" spans="1:8" ht="15.75">
      <c r="A109" s="11">
        <v>104</v>
      </c>
      <c r="B109" s="6">
        <f t="shared" si="4"/>
        <v>0</v>
      </c>
      <c r="C109" s="16">
        <v>0</v>
      </c>
      <c r="D109" s="6">
        <f t="shared" si="5"/>
        <v>0</v>
      </c>
      <c r="E109" s="16">
        <v>0</v>
      </c>
      <c r="F109" s="6">
        <f t="shared" si="3"/>
        <v>0</v>
      </c>
      <c r="G109" s="14">
        <v>0.596</v>
      </c>
      <c r="H109"/>
    </row>
    <row r="110" spans="1:8" ht="15.75">
      <c r="A110" s="11">
        <v>105</v>
      </c>
      <c r="B110" s="6">
        <f t="shared" si="4"/>
        <v>0</v>
      </c>
      <c r="C110" s="16">
        <v>0</v>
      </c>
      <c r="D110" s="6">
        <f t="shared" si="5"/>
        <v>0</v>
      </c>
      <c r="E110" s="16">
        <v>0</v>
      </c>
      <c r="F110" s="6">
        <f t="shared" si="3"/>
        <v>0</v>
      </c>
      <c r="G110" s="14">
        <v>0.974</v>
      </c>
      <c r="H110"/>
    </row>
    <row r="111" spans="1:8" ht="15.75">
      <c r="A111" s="11">
        <v>106</v>
      </c>
      <c r="B111" s="6">
        <f t="shared" si="4"/>
        <v>5.4260928</v>
      </c>
      <c r="C111" s="15">
        <v>1.296</v>
      </c>
      <c r="D111" s="6">
        <f t="shared" si="5"/>
        <v>6.301133999999999</v>
      </c>
      <c r="E111" s="15">
        <v>1.505</v>
      </c>
      <c r="F111" s="6">
        <f t="shared" si="3"/>
        <v>0.20899999999999985</v>
      </c>
      <c r="G111" s="14"/>
      <c r="H111"/>
    </row>
    <row r="112" spans="1:8" ht="15.75">
      <c r="A112" s="11">
        <v>107</v>
      </c>
      <c r="B112" s="6">
        <f t="shared" si="4"/>
        <v>12.97908</v>
      </c>
      <c r="C112" s="15">
        <v>3.1</v>
      </c>
      <c r="D112" s="6">
        <f t="shared" si="5"/>
        <v>13.0293216</v>
      </c>
      <c r="E112" s="15">
        <v>3.112</v>
      </c>
      <c r="F112" s="6">
        <f t="shared" si="3"/>
        <v>0.01200000000000001</v>
      </c>
      <c r="G112" s="14"/>
      <c r="H112"/>
    </row>
    <row r="113" spans="1:8" ht="15.75">
      <c r="A113" s="11">
        <v>108</v>
      </c>
      <c r="B113" s="6">
        <f t="shared" si="4"/>
        <v>0</v>
      </c>
      <c r="C113" s="16">
        <v>0</v>
      </c>
      <c r="D113" s="6">
        <f t="shared" si="5"/>
        <v>0</v>
      </c>
      <c r="E113" s="16">
        <v>0</v>
      </c>
      <c r="F113" s="6">
        <f t="shared" si="3"/>
        <v>0</v>
      </c>
      <c r="G113" s="14">
        <v>0.897</v>
      </c>
      <c r="H113"/>
    </row>
    <row r="114" spans="1:8" ht="15.75">
      <c r="A114" s="11">
        <v>109</v>
      </c>
      <c r="B114" s="6">
        <f t="shared" si="4"/>
        <v>1.5407423999999998</v>
      </c>
      <c r="C114" s="15">
        <v>0.368</v>
      </c>
      <c r="D114" s="6">
        <f t="shared" si="5"/>
        <v>2.6669916</v>
      </c>
      <c r="E114" s="15">
        <v>0.637</v>
      </c>
      <c r="F114" s="6">
        <f t="shared" si="3"/>
        <v>0.269</v>
      </c>
      <c r="G114" s="14"/>
      <c r="H114"/>
    </row>
    <row r="115" spans="1:8" ht="15.75">
      <c r="A115" s="11">
        <v>110</v>
      </c>
      <c r="B115" s="6">
        <f t="shared" si="4"/>
        <v>0</v>
      </c>
      <c r="C115" s="16">
        <v>0</v>
      </c>
      <c r="D115" s="6">
        <f t="shared" si="5"/>
        <v>0</v>
      </c>
      <c r="E115" s="16">
        <v>0</v>
      </c>
      <c r="F115" s="6">
        <f t="shared" si="3"/>
        <v>0</v>
      </c>
      <c r="G115" s="14">
        <v>0.594</v>
      </c>
      <c r="H115"/>
    </row>
    <row r="116" spans="1:8" ht="15.75">
      <c r="A116" s="11">
        <v>111</v>
      </c>
      <c r="B116" s="6">
        <f t="shared" si="4"/>
        <v>0</v>
      </c>
      <c r="C116" s="16">
        <v>0</v>
      </c>
      <c r="D116" s="6">
        <f t="shared" si="5"/>
        <v>0</v>
      </c>
      <c r="E116" s="16">
        <v>0</v>
      </c>
      <c r="F116" s="6">
        <f t="shared" si="3"/>
        <v>0</v>
      </c>
      <c r="G116" s="14">
        <v>0.659</v>
      </c>
      <c r="H116"/>
    </row>
    <row r="117" spans="1:8" ht="15.75">
      <c r="A117" s="11">
        <v>112</v>
      </c>
      <c r="B117" s="6">
        <f t="shared" si="4"/>
        <v>2.0934</v>
      </c>
      <c r="C117" s="15">
        <v>0.5</v>
      </c>
      <c r="D117" s="6">
        <f t="shared" si="5"/>
        <v>2.114334</v>
      </c>
      <c r="E117" s="15">
        <v>0.505</v>
      </c>
      <c r="F117" s="6">
        <f t="shared" si="3"/>
        <v>0.0050000000000000044</v>
      </c>
      <c r="G117" s="14"/>
      <c r="H117"/>
    </row>
    <row r="118" spans="1:8" ht="15.75">
      <c r="A118" s="11">
        <v>113</v>
      </c>
      <c r="B118" s="6">
        <f t="shared" si="4"/>
        <v>0</v>
      </c>
      <c r="C118" s="16">
        <v>0</v>
      </c>
      <c r="D118" s="6">
        <f t="shared" si="5"/>
        <v>0</v>
      </c>
      <c r="E118" s="16">
        <v>0</v>
      </c>
      <c r="F118" s="6">
        <f t="shared" si="3"/>
        <v>0</v>
      </c>
      <c r="G118" s="14">
        <v>0.596</v>
      </c>
      <c r="H118"/>
    </row>
    <row r="119" spans="1:8" ht="15.75">
      <c r="A119" s="11">
        <v>114</v>
      </c>
      <c r="B119" s="6">
        <f t="shared" si="4"/>
        <v>0</v>
      </c>
      <c r="C119" s="15">
        <v>0</v>
      </c>
      <c r="D119" s="6">
        <f t="shared" si="5"/>
        <v>0.09210959999999999</v>
      </c>
      <c r="E119" s="15">
        <v>0.022</v>
      </c>
      <c r="F119" s="6">
        <f t="shared" si="3"/>
        <v>0.022</v>
      </c>
      <c r="G119" s="14"/>
      <c r="H119"/>
    </row>
    <row r="120" spans="1:8" ht="15.75">
      <c r="A120" s="11">
        <v>115</v>
      </c>
      <c r="B120" s="6">
        <f t="shared" si="4"/>
        <v>2.4409044</v>
      </c>
      <c r="C120" s="15">
        <v>0.583</v>
      </c>
      <c r="D120" s="6">
        <f t="shared" si="5"/>
        <v>3.1903416</v>
      </c>
      <c r="E120" s="15">
        <v>0.762</v>
      </c>
      <c r="F120" s="6">
        <f t="shared" si="3"/>
        <v>0.17900000000000005</v>
      </c>
      <c r="G120" s="14"/>
      <c r="H120"/>
    </row>
    <row r="121" spans="1:8" ht="15.75">
      <c r="A121" s="11">
        <v>116</v>
      </c>
      <c r="B121" s="6">
        <f t="shared" si="4"/>
        <v>103.962</v>
      </c>
      <c r="C121" s="15">
        <v>24.830897105187734</v>
      </c>
      <c r="D121" s="6">
        <f t="shared" si="5"/>
        <v>104.2345728</v>
      </c>
      <c r="E121" s="15">
        <v>24.896</v>
      </c>
      <c r="F121" s="6">
        <f t="shared" si="3"/>
        <v>0.0651028948122665</v>
      </c>
      <c r="G121" s="14"/>
      <c r="H121"/>
    </row>
    <row r="122" spans="1:8" ht="15.75">
      <c r="A122" s="11">
        <v>117</v>
      </c>
      <c r="B122" s="6">
        <f t="shared" si="4"/>
        <v>5.44284</v>
      </c>
      <c r="C122" s="15">
        <v>1.3</v>
      </c>
      <c r="D122" s="6">
        <f t="shared" si="5"/>
        <v>7.88834988</v>
      </c>
      <c r="E122" s="15">
        <v>1.8841</v>
      </c>
      <c r="F122" s="6">
        <f t="shared" si="3"/>
        <v>0.5841000000000001</v>
      </c>
      <c r="G122" s="14"/>
      <c r="H122"/>
    </row>
    <row r="123" spans="1:8" ht="15.75">
      <c r="A123" s="11">
        <v>118</v>
      </c>
      <c r="B123" s="6">
        <f t="shared" si="4"/>
        <v>0</v>
      </c>
      <c r="C123" s="16">
        <v>0</v>
      </c>
      <c r="D123" s="6">
        <f t="shared" si="5"/>
        <v>0</v>
      </c>
      <c r="E123" s="16">
        <v>0</v>
      </c>
      <c r="F123" s="6">
        <f t="shared" si="3"/>
        <v>0</v>
      </c>
      <c r="G123" s="14">
        <v>0.57</v>
      </c>
      <c r="H123"/>
    </row>
    <row r="124" spans="1:8" ht="15.75">
      <c r="A124" s="11">
        <v>119</v>
      </c>
      <c r="B124" s="6">
        <f t="shared" si="4"/>
        <v>6.55820352</v>
      </c>
      <c r="C124" s="15">
        <v>1.5664</v>
      </c>
      <c r="D124" s="6">
        <f t="shared" si="5"/>
        <v>7.625837519999999</v>
      </c>
      <c r="E124" s="15">
        <v>1.8214</v>
      </c>
      <c r="F124" s="6">
        <f t="shared" si="3"/>
        <v>0.2549999999999999</v>
      </c>
      <c r="G124" s="14"/>
      <c r="H124"/>
    </row>
    <row r="125" spans="1:8" ht="15.75">
      <c r="A125" s="11">
        <v>120</v>
      </c>
      <c r="B125" s="6">
        <f t="shared" si="4"/>
        <v>0</v>
      </c>
      <c r="C125" s="16">
        <v>0</v>
      </c>
      <c r="D125" s="6">
        <f t="shared" si="5"/>
        <v>0</v>
      </c>
      <c r="E125" s="16">
        <v>0</v>
      </c>
      <c r="F125" s="6">
        <f t="shared" si="3"/>
        <v>0</v>
      </c>
      <c r="G125" s="14">
        <v>0.662</v>
      </c>
      <c r="H125"/>
    </row>
    <row r="126" spans="1:8" ht="15.75">
      <c r="A126" s="11">
        <v>121</v>
      </c>
      <c r="B126" s="6">
        <f t="shared" si="4"/>
        <v>0</v>
      </c>
      <c r="C126" s="16">
        <v>0</v>
      </c>
      <c r="D126" s="6">
        <f t="shared" si="5"/>
        <v>0</v>
      </c>
      <c r="E126" s="16">
        <v>0</v>
      </c>
      <c r="F126" s="6">
        <f t="shared" si="3"/>
        <v>0</v>
      </c>
      <c r="G126" s="14">
        <v>0.596</v>
      </c>
      <c r="H126"/>
    </row>
    <row r="127" spans="1:8" ht="15.75">
      <c r="A127" s="11">
        <v>122</v>
      </c>
      <c r="B127" s="6">
        <f t="shared" si="4"/>
        <v>0.09671508</v>
      </c>
      <c r="C127" s="15">
        <v>0.0231</v>
      </c>
      <c r="D127" s="6">
        <f t="shared" si="5"/>
        <v>0.10508868</v>
      </c>
      <c r="E127" s="15">
        <v>0.0251</v>
      </c>
      <c r="F127" s="6">
        <f t="shared" si="3"/>
        <v>0.0020000000000000018</v>
      </c>
      <c r="G127" s="14"/>
      <c r="H127"/>
    </row>
    <row r="128" spans="1:8" ht="15.75">
      <c r="A128" s="11">
        <v>123</v>
      </c>
      <c r="B128" s="6">
        <f t="shared" si="4"/>
        <v>0</v>
      </c>
      <c r="C128" s="16">
        <v>0</v>
      </c>
      <c r="D128" s="6">
        <f t="shared" si="5"/>
        <v>0</v>
      </c>
      <c r="E128" s="16">
        <v>0</v>
      </c>
      <c r="F128" s="6">
        <f t="shared" si="3"/>
        <v>0</v>
      </c>
      <c r="G128" s="14">
        <v>0.969</v>
      </c>
      <c r="H128"/>
    </row>
    <row r="129" spans="1:8" ht="15.75">
      <c r="A129" s="11">
        <v>124</v>
      </c>
      <c r="B129" s="6">
        <f t="shared" si="4"/>
        <v>18.347</v>
      </c>
      <c r="C129" s="15">
        <v>4.382105665424668</v>
      </c>
      <c r="D129" s="6">
        <f t="shared" si="5"/>
        <v>18.347</v>
      </c>
      <c r="E129" s="15">
        <f>18.347/4.1868</f>
        <v>4.382105665424668</v>
      </c>
      <c r="F129" s="6">
        <f t="shared" si="3"/>
        <v>0</v>
      </c>
      <c r="G129" s="14"/>
      <c r="H129"/>
    </row>
    <row r="130" spans="1:8" ht="15.75">
      <c r="A130" s="11">
        <v>125</v>
      </c>
      <c r="B130" s="6">
        <f t="shared" si="4"/>
        <v>15.07248</v>
      </c>
      <c r="C130" s="15">
        <v>3.6</v>
      </c>
      <c r="D130" s="6">
        <f t="shared" si="5"/>
        <v>15.909839999999999</v>
      </c>
      <c r="E130" s="15">
        <v>3.8</v>
      </c>
      <c r="F130" s="6">
        <f t="shared" si="3"/>
        <v>0.19999999999999973</v>
      </c>
      <c r="G130" s="14"/>
      <c r="H130"/>
    </row>
    <row r="131" spans="1:8" ht="15.75">
      <c r="A131" s="11">
        <v>126</v>
      </c>
      <c r="B131" s="6">
        <f t="shared" si="4"/>
        <v>70.45128360000001</v>
      </c>
      <c r="C131" s="16">
        <v>16.827</v>
      </c>
      <c r="D131" s="6">
        <f t="shared" si="5"/>
        <v>70.578</v>
      </c>
      <c r="E131" s="16">
        <f>70.578/4.1868</f>
        <v>16.85726569217541</v>
      </c>
      <c r="F131" s="6">
        <f t="shared" si="3"/>
        <v>0.030265692175408532</v>
      </c>
      <c r="G131" s="14"/>
      <c r="H131"/>
    </row>
    <row r="132" spans="1:8" ht="15.75">
      <c r="A132" s="11">
        <v>127</v>
      </c>
      <c r="B132" s="6">
        <f t="shared" si="4"/>
        <v>0</v>
      </c>
      <c r="C132" s="16">
        <v>0</v>
      </c>
      <c r="D132" s="6">
        <f t="shared" si="5"/>
        <v>0</v>
      </c>
      <c r="E132" s="16">
        <v>0</v>
      </c>
      <c r="F132" s="6">
        <f t="shared" si="3"/>
        <v>0</v>
      </c>
      <c r="G132" s="14">
        <v>0.567</v>
      </c>
      <c r="H132"/>
    </row>
    <row r="133" spans="1:8" ht="15.75">
      <c r="A133" s="11">
        <v>128</v>
      </c>
      <c r="B133" s="6">
        <f t="shared" si="4"/>
        <v>0</v>
      </c>
      <c r="C133" s="16">
        <v>0</v>
      </c>
      <c r="D133" s="6">
        <f t="shared" si="5"/>
        <v>0</v>
      </c>
      <c r="E133" s="16">
        <v>0</v>
      </c>
      <c r="F133" s="6">
        <f t="shared" si="3"/>
        <v>0</v>
      </c>
      <c r="G133" s="14">
        <v>0.594</v>
      </c>
      <c r="H133"/>
    </row>
    <row r="134" spans="1:8" ht="15.75">
      <c r="A134" s="11">
        <v>129</v>
      </c>
      <c r="B134" s="6">
        <f t="shared" si="4"/>
        <v>0</v>
      </c>
      <c r="C134" s="16">
        <v>0</v>
      </c>
      <c r="D134" s="6">
        <f t="shared" si="5"/>
        <v>0</v>
      </c>
      <c r="E134" s="16">
        <v>0</v>
      </c>
      <c r="F134" s="6">
        <f aca="true" t="shared" si="6" ref="F134:F157">E134-C134</f>
        <v>0</v>
      </c>
      <c r="G134" s="14">
        <v>0.659</v>
      </c>
      <c r="H134"/>
    </row>
    <row r="135" spans="1:8" ht="15.75">
      <c r="A135" s="11">
        <v>130</v>
      </c>
      <c r="B135" s="6">
        <f aca="true" t="shared" si="7" ref="B135:B157">C135*4.1868</f>
        <v>2.5120799999999996</v>
      </c>
      <c r="C135" s="15">
        <v>0.6</v>
      </c>
      <c r="D135" s="6">
        <f aca="true" t="shared" si="8" ref="D135:D157">E135*4.1868</f>
        <v>2.5120799999999996</v>
      </c>
      <c r="E135" s="15">
        <v>0.6</v>
      </c>
      <c r="F135" s="6">
        <f t="shared" si="6"/>
        <v>0</v>
      </c>
      <c r="G135" s="14"/>
      <c r="H135"/>
    </row>
    <row r="136" spans="1:8" ht="15.75">
      <c r="A136" s="11">
        <v>131</v>
      </c>
      <c r="B136" s="6">
        <f t="shared" si="7"/>
        <v>2.7925956</v>
      </c>
      <c r="C136" s="15">
        <v>0.667</v>
      </c>
      <c r="D136" s="6">
        <f t="shared" si="8"/>
        <v>3.4708571999999998</v>
      </c>
      <c r="E136" s="15">
        <v>0.829</v>
      </c>
      <c r="F136" s="6">
        <f t="shared" si="6"/>
        <v>0.16199999999999992</v>
      </c>
      <c r="G136" s="14"/>
      <c r="H136"/>
    </row>
    <row r="137" spans="1:8" ht="15.75">
      <c r="A137" s="11">
        <v>132</v>
      </c>
      <c r="B137" s="6">
        <f t="shared" si="7"/>
        <v>5.44284</v>
      </c>
      <c r="C137" s="15">
        <v>1.3</v>
      </c>
      <c r="D137" s="6">
        <f t="shared" si="8"/>
        <v>5.86152</v>
      </c>
      <c r="E137" s="15">
        <v>1.4</v>
      </c>
      <c r="F137" s="6">
        <f t="shared" si="6"/>
        <v>0.09999999999999987</v>
      </c>
      <c r="G137" s="14"/>
      <c r="H137"/>
    </row>
    <row r="138" spans="1:8" ht="15.75">
      <c r="A138" s="11">
        <v>133</v>
      </c>
      <c r="B138" s="6">
        <f t="shared" si="7"/>
        <v>3.2489568</v>
      </c>
      <c r="C138" s="15">
        <v>0.776</v>
      </c>
      <c r="D138" s="6">
        <f t="shared" si="8"/>
        <v>3.9314051999999995</v>
      </c>
      <c r="E138" s="15">
        <v>0.939</v>
      </c>
      <c r="F138" s="6">
        <f t="shared" si="6"/>
        <v>0.16299999999999992</v>
      </c>
      <c r="G138" s="14"/>
      <c r="H138"/>
    </row>
    <row r="139" spans="1:8" ht="15.75">
      <c r="A139" s="11">
        <v>134</v>
      </c>
      <c r="B139" s="6">
        <f t="shared" si="7"/>
        <v>6.008058</v>
      </c>
      <c r="C139" s="15">
        <v>1.435</v>
      </c>
      <c r="D139" s="6">
        <f t="shared" si="8"/>
        <v>8.2982376</v>
      </c>
      <c r="E139" s="15">
        <v>1.982</v>
      </c>
      <c r="F139" s="6">
        <f t="shared" si="6"/>
        <v>0.5469999999999999</v>
      </c>
      <c r="G139" s="14"/>
      <c r="H139"/>
    </row>
    <row r="140" spans="1:8" ht="15.75">
      <c r="A140" s="11">
        <v>135</v>
      </c>
      <c r="B140" s="6">
        <f t="shared" si="7"/>
        <v>0</v>
      </c>
      <c r="C140" s="16">
        <v>0</v>
      </c>
      <c r="D140" s="6">
        <f t="shared" si="8"/>
        <v>0</v>
      </c>
      <c r="E140" s="16">
        <v>0</v>
      </c>
      <c r="F140" s="6">
        <f t="shared" si="6"/>
        <v>0</v>
      </c>
      <c r="G140" s="14">
        <v>0.902</v>
      </c>
      <c r="H140"/>
    </row>
    <row r="141" spans="1:8" ht="15.75">
      <c r="A141" s="11">
        <v>136</v>
      </c>
      <c r="B141" s="6">
        <f t="shared" si="7"/>
        <v>2.0934</v>
      </c>
      <c r="C141" s="15">
        <v>0.5</v>
      </c>
      <c r="D141" s="6">
        <f t="shared" si="8"/>
        <v>2.93076</v>
      </c>
      <c r="E141" s="15">
        <v>0.7</v>
      </c>
      <c r="F141" s="6">
        <f t="shared" si="6"/>
        <v>0.19999999999999996</v>
      </c>
      <c r="G141" s="14"/>
      <c r="H141"/>
    </row>
    <row r="142" spans="1:8" ht="15.75">
      <c r="A142" s="11">
        <v>137</v>
      </c>
      <c r="B142" s="6">
        <f t="shared" si="7"/>
        <v>20.8670112</v>
      </c>
      <c r="C142" s="15">
        <v>4.984</v>
      </c>
      <c r="D142" s="6">
        <f t="shared" si="8"/>
        <v>21.0637908</v>
      </c>
      <c r="E142" s="15">
        <v>5.031</v>
      </c>
      <c r="F142" s="6">
        <f t="shared" si="6"/>
        <v>0.04699999999999971</v>
      </c>
      <c r="G142" s="14"/>
      <c r="H142"/>
    </row>
    <row r="143" spans="1:8" ht="15.75">
      <c r="A143" s="11">
        <v>138</v>
      </c>
      <c r="B143" s="6">
        <f t="shared" si="7"/>
        <v>0</v>
      </c>
      <c r="C143" s="15">
        <v>0</v>
      </c>
      <c r="D143" s="6">
        <f t="shared" si="8"/>
        <v>0.0502416</v>
      </c>
      <c r="E143" s="15">
        <v>0.012</v>
      </c>
      <c r="F143" s="6">
        <f t="shared" si="6"/>
        <v>0.012</v>
      </c>
      <c r="G143" s="14"/>
      <c r="H143"/>
    </row>
    <row r="144" spans="1:8" ht="15.75">
      <c r="A144" s="11">
        <v>139</v>
      </c>
      <c r="B144" s="6">
        <f t="shared" si="7"/>
        <v>11.30436</v>
      </c>
      <c r="C144" s="15">
        <v>2.7</v>
      </c>
      <c r="D144" s="6">
        <f t="shared" si="8"/>
        <v>11.30436</v>
      </c>
      <c r="E144" s="15">
        <v>2.7</v>
      </c>
      <c r="F144" s="6">
        <f t="shared" si="6"/>
        <v>0</v>
      </c>
      <c r="G144" s="14"/>
      <c r="H144"/>
    </row>
    <row r="145" spans="1:8" ht="15.75">
      <c r="A145" s="11">
        <v>140</v>
      </c>
      <c r="B145" s="6">
        <f t="shared" si="7"/>
        <v>0.31275396</v>
      </c>
      <c r="C145" s="15">
        <v>0.0747</v>
      </c>
      <c r="D145" s="6">
        <f t="shared" si="8"/>
        <v>1.4289548399999998</v>
      </c>
      <c r="E145" s="15">
        <v>0.3413</v>
      </c>
      <c r="F145" s="6">
        <f t="shared" si="6"/>
        <v>0.2666</v>
      </c>
      <c r="G145" s="14"/>
      <c r="H145"/>
    </row>
    <row r="146" spans="1:8" ht="15.75">
      <c r="A146" s="11">
        <v>141</v>
      </c>
      <c r="B146" s="6">
        <f t="shared" si="7"/>
        <v>21.289877999999998</v>
      </c>
      <c r="C146" s="15">
        <v>5.085</v>
      </c>
      <c r="D146" s="6">
        <f t="shared" si="8"/>
        <v>22.6840824</v>
      </c>
      <c r="E146" s="15">
        <v>5.418</v>
      </c>
      <c r="F146" s="6">
        <f t="shared" si="6"/>
        <v>0.3330000000000002</v>
      </c>
      <c r="G146" s="14"/>
      <c r="H146"/>
    </row>
    <row r="147" spans="1:8" ht="15.75">
      <c r="A147" s="11">
        <v>142</v>
      </c>
      <c r="B147" s="6">
        <f t="shared" si="7"/>
        <v>1.67472</v>
      </c>
      <c r="C147" s="15">
        <v>0.4</v>
      </c>
      <c r="D147" s="6">
        <f t="shared" si="8"/>
        <v>1.67472</v>
      </c>
      <c r="E147" s="15">
        <v>0.4</v>
      </c>
      <c r="F147" s="6">
        <f t="shared" si="6"/>
        <v>0</v>
      </c>
      <c r="G147" s="14"/>
      <c r="H147"/>
    </row>
    <row r="148" spans="1:8" ht="15.75">
      <c r="A148" s="11">
        <v>143</v>
      </c>
      <c r="B148" s="6">
        <f t="shared" si="7"/>
        <v>50.2416</v>
      </c>
      <c r="C148" s="15">
        <v>12</v>
      </c>
      <c r="D148" s="6">
        <f t="shared" si="8"/>
        <v>51.91632</v>
      </c>
      <c r="E148" s="15">
        <v>12.4</v>
      </c>
      <c r="F148" s="6">
        <f t="shared" si="6"/>
        <v>0.40000000000000036</v>
      </c>
      <c r="G148" s="14"/>
      <c r="H148"/>
    </row>
    <row r="149" spans="1:8" ht="15.75">
      <c r="A149" s="11">
        <v>144</v>
      </c>
      <c r="B149" s="6">
        <f t="shared" si="7"/>
        <v>0</v>
      </c>
      <c r="C149" s="23">
        <v>0</v>
      </c>
      <c r="D149" s="6">
        <f t="shared" si="8"/>
        <v>0</v>
      </c>
      <c r="E149" s="23">
        <v>0</v>
      </c>
      <c r="F149" s="6">
        <f t="shared" si="6"/>
        <v>0</v>
      </c>
      <c r="G149" s="14">
        <v>0.899</v>
      </c>
      <c r="H149"/>
    </row>
    <row r="150" spans="1:8" ht="15.75">
      <c r="A150" s="11">
        <v>145</v>
      </c>
      <c r="B150" s="6">
        <f t="shared" si="7"/>
        <v>21.394548</v>
      </c>
      <c r="C150" s="19">
        <v>5.11</v>
      </c>
      <c r="D150" s="6">
        <f t="shared" si="8"/>
        <v>21.80862252</v>
      </c>
      <c r="E150" s="19">
        <v>5.2089</v>
      </c>
      <c r="F150" s="6">
        <f t="shared" si="6"/>
        <v>0.09889999999999954</v>
      </c>
      <c r="G150" s="14"/>
      <c r="H150"/>
    </row>
    <row r="151" spans="1:8" ht="15.75">
      <c r="A151" s="11">
        <v>146</v>
      </c>
      <c r="B151" s="6">
        <f t="shared" si="7"/>
        <v>9.9813312</v>
      </c>
      <c r="C151" s="20">
        <v>2.384</v>
      </c>
      <c r="D151" s="6">
        <f t="shared" si="8"/>
        <v>10.1278692</v>
      </c>
      <c r="E151" s="20">
        <v>2.419</v>
      </c>
      <c r="F151" s="6">
        <f t="shared" si="6"/>
        <v>0.03500000000000014</v>
      </c>
      <c r="G151" s="14"/>
      <c r="H151"/>
    </row>
    <row r="152" spans="1:8" ht="15.75">
      <c r="A152" s="11">
        <v>147</v>
      </c>
      <c r="B152" s="6">
        <f t="shared" si="7"/>
        <v>0</v>
      </c>
      <c r="C152" s="24">
        <v>0</v>
      </c>
      <c r="D152" s="6">
        <f t="shared" si="8"/>
        <v>0</v>
      </c>
      <c r="E152" s="24">
        <v>0</v>
      </c>
      <c r="F152" s="6">
        <f t="shared" si="6"/>
        <v>0</v>
      </c>
      <c r="G152" s="14">
        <v>0.662</v>
      </c>
      <c r="H152"/>
    </row>
    <row r="153" spans="1:8" ht="15.75">
      <c r="A153" s="11">
        <v>148</v>
      </c>
      <c r="B153" s="6">
        <f t="shared" si="7"/>
        <v>3.76812</v>
      </c>
      <c r="C153" s="21">
        <v>0.9</v>
      </c>
      <c r="D153" s="6">
        <f t="shared" si="8"/>
        <v>3.76812</v>
      </c>
      <c r="E153" s="21">
        <v>0.9</v>
      </c>
      <c r="F153" s="6">
        <f t="shared" si="6"/>
        <v>0</v>
      </c>
      <c r="G153" s="14"/>
      <c r="H153"/>
    </row>
    <row r="154" spans="1:8" ht="15.75">
      <c r="A154" s="11">
        <v>149</v>
      </c>
      <c r="B154" s="6">
        <f t="shared" si="7"/>
        <v>0</v>
      </c>
      <c r="C154" s="25">
        <v>0</v>
      </c>
      <c r="D154" s="6">
        <f t="shared" si="8"/>
        <v>0</v>
      </c>
      <c r="E154" s="25">
        <v>0</v>
      </c>
      <c r="F154" s="6">
        <f t="shared" si="6"/>
        <v>0</v>
      </c>
      <c r="G154" s="14">
        <v>0.599</v>
      </c>
      <c r="H154"/>
    </row>
    <row r="155" spans="1:8" ht="15.75">
      <c r="A155" s="11">
        <v>150</v>
      </c>
      <c r="B155" s="6">
        <f t="shared" si="7"/>
        <v>102</v>
      </c>
      <c r="C155" s="18">
        <v>24.362281456004588</v>
      </c>
      <c r="D155" s="6">
        <f t="shared" si="8"/>
        <v>102.193</v>
      </c>
      <c r="E155" s="18">
        <f>102.193/4.1868</f>
        <v>24.408378714053693</v>
      </c>
      <c r="F155" s="6">
        <f t="shared" si="6"/>
        <v>0.04609725804910525</v>
      </c>
      <c r="G155" s="14"/>
      <c r="H155"/>
    </row>
    <row r="156" spans="1:8" ht="15.75">
      <c r="A156" s="11">
        <v>151</v>
      </c>
      <c r="B156" s="6">
        <f t="shared" si="7"/>
        <v>0</v>
      </c>
      <c r="C156" s="26">
        <v>0</v>
      </c>
      <c r="D156" s="6">
        <f t="shared" si="8"/>
        <v>0</v>
      </c>
      <c r="E156" s="26">
        <v>0</v>
      </c>
      <c r="F156" s="6">
        <f t="shared" si="6"/>
        <v>0</v>
      </c>
      <c r="G156" s="14">
        <v>0.546</v>
      </c>
      <c r="H156"/>
    </row>
    <row r="157" spans="1:8" ht="15.75">
      <c r="A157" s="3" t="str">
        <f>'[1]Лист1'!$C$9</f>
        <v>152</v>
      </c>
      <c r="B157" s="6">
        <f t="shared" si="7"/>
        <v>98</v>
      </c>
      <c r="C157" s="17">
        <v>23.406897869494603</v>
      </c>
      <c r="D157" s="6">
        <f t="shared" si="8"/>
        <v>98.843</v>
      </c>
      <c r="E157" s="17">
        <f>98.843/4.1868</f>
        <v>23.608244960351584</v>
      </c>
      <c r="F157" s="6">
        <f t="shared" si="6"/>
        <v>0.20134709085698077</v>
      </c>
      <c r="G157" s="14"/>
      <c r="H157"/>
    </row>
    <row r="158" spans="1:9" ht="15.75">
      <c r="A158" s="51" t="s">
        <v>5</v>
      </c>
      <c r="B158" s="52"/>
      <c r="C158" s="52"/>
      <c r="D158" s="52"/>
      <c r="E158" s="53"/>
      <c r="F158" s="54">
        <v>34.136</v>
      </c>
      <c r="G158" s="55"/>
      <c r="I158" s="5"/>
    </row>
    <row r="159" spans="1:7" ht="15.75">
      <c r="A159" s="8" t="s">
        <v>4</v>
      </c>
      <c r="B159" s="8"/>
      <c r="C159" s="27">
        <v>445.18</v>
      </c>
      <c r="D159" s="8"/>
      <c r="E159" s="27">
        <v>464.274</v>
      </c>
      <c r="F159" s="46">
        <f>E159-C159</f>
        <v>19.093999999999994</v>
      </c>
      <c r="G159" s="47"/>
    </row>
    <row r="160" spans="1:7" ht="15.75">
      <c r="A160" s="9" t="s">
        <v>13</v>
      </c>
      <c r="B160" s="10"/>
      <c r="C160" s="31"/>
      <c r="D160" s="10"/>
      <c r="E160" s="28"/>
      <c r="F160" s="46"/>
      <c r="G160" s="47"/>
    </row>
    <row r="161" spans="1:9" ht="15.75">
      <c r="A161" s="51" t="s">
        <v>6</v>
      </c>
      <c r="B161" s="52"/>
      <c r="C161" s="52"/>
      <c r="D161" s="52"/>
      <c r="E161" s="53"/>
      <c r="F161" s="56">
        <f>F158-F159</f>
        <v>15.042000000000009</v>
      </c>
      <c r="G161" s="57"/>
      <c r="I161" s="5"/>
    </row>
    <row r="162" spans="1:7" ht="15.75">
      <c r="A162" s="48" t="s">
        <v>7</v>
      </c>
      <c r="B162" s="48"/>
      <c r="C162" s="48"/>
      <c r="D162" s="48"/>
      <c r="E162" s="48"/>
      <c r="F162" s="49">
        <v>0.00202</v>
      </c>
      <c r="G162" s="50"/>
    </row>
    <row r="163" spans="1:7" ht="15.75">
      <c r="A163" s="1"/>
      <c r="B163" s="1"/>
      <c r="C163" s="29"/>
      <c r="D163" s="1"/>
      <c r="E163" s="29"/>
      <c r="F163" s="1"/>
      <c r="G163" s="13"/>
    </row>
    <row r="164" spans="1:7" ht="15.75">
      <c r="A164" s="1"/>
      <c r="B164" s="1"/>
      <c r="C164" s="29"/>
      <c r="D164" s="1"/>
      <c r="E164" s="29"/>
      <c r="F164" s="1"/>
      <c r="G164" s="13"/>
    </row>
    <row r="165" spans="1:7" ht="15.75">
      <c r="A165" s="1"/>
      <c r="B165" s="1"/>
      <c r="C165" s="29"/>
      <c r="D165" s="1"/>
      <c r="E165" s="29"/>
      <c r="F165" s="1"/>
      <c r="G165" s="13"/>
    </row>
    <row r="166" spans="1:7" ht="15.75">
      <c r="A166" s="1"/>
      <c r="B166" s="1"/>
      <c r="C166" s="29"/>
      <c r="D166" s="1"/>
      <c r="E166" s="29"/>
      <c r="F166" s="1"/>
      <c r="G166" s="13"/>
    </row>
    <row r="167" spans="1:7" ht="15.75">
      <c r="A167" s="1"/>
      <c r="B167" s="1"/>
      <c r="C167" s="29"/>
      <c r="D167" s="1"/>
      <c r="E167" s="29"/>
      <c r="F167" s="1"/>
      <c r="G167" s="13"/>
    </row>
    <row r="168" spans="1:7" ht="15.75">
      <c r="A168" s="1"/>
      <c r="B168" s="1"/>
      <c r="C168" s="29"/>
      <c r="D168" s="1"/>
      <c r="E168" s="29"/>
      <c r="F168" s="1"/>
      <c r="G168" s="13"/>
    </row>
    <row r="169" spans="1:7" ht="15.75">
      <c r="A169" s="1"/>
      <c r="B169" s="1"/>
      <c r="C169" s="29"/>
      <c r="D169" s="1"/>
      <c r="E169" s="29"/>
      <c r="F169" s="1"/>
      <c r="G169" s="13"/>
    </row>
    <row r="170" spans="1:7" ht="15.75">
      <c r="A170" s="1"/>
      <c r="B170" s="1"/>
      <c r="C170" s="29"/>
      <c r="D170" s="1"/>
      <c r="E170" s="29"/>
      <c r="F170" s="1"/>
      <c r="G170" s="13"/>
    </row>
    <row r="171" spans="1:7" ht="15.75">
      <c r="A171" s="1"/>
      <c r="B171" s="1"/>
      <c r="C171" s="29"/>
      <c r="D171" s="1"/>
      <c r="E171" s="29"/>
      <c r="F171" s="1"/>
      <c r="G171" s="13"/>
    </row>
    <row r="172" spans="1:7" ht="15.75">
      <c r="A172" s="1"/>
      <c r="B172" s="1"/>
      <c r="C172" s="29"/>
      <c r="D172" s="1"/>
      <c r="E172" s="29"/>
      <c r="F172" s="1"/>
      <c r="G172" s="13"/>
    </row>
    <row r="173" spans="1:7" ht="15.75">
      <c r="A173" s="1"/>
      <c r="B173" s="1"/>
      <c r="C173" s="29"/>
      <c r="D173" s="1"/>
      <c r="E173" s="29"/>
      <c r="F173" s="1"/>
      <c r="G173" s="13"/>
    </row>
    <row r="174" spans="1:7" ht="15.75">
      <c r="A174" s="1"/>
      <c r="B174" s="1"/>
      <c r="C174" s="29"/>
      <c r="D174" s="1"/>
      <c r="E174" s="29"/>
      <c r="F174" s="1"/>
      <c r="G174" s="13"/>
    </row>
    <row r="175" spans="1:7" ht="15.75">
      <c r="A175" s="1"/>
      <c r="B175" s="1"/>
      <c r="C175" s="29"/>
      <c r="D175" s="1"/>
      <c r="E175" s="29"/>
      <c r="F175" s="1"/>
      <c r="G175" s="13"/>
    </row>
    <row r="176" spans="1:7" ht="15.75">
      <c r="A176" s="1"/>
      <c r="B176" s="1"/>
      <c r="C176" s="29"/>
      <c r="D176" s="1"/>
      <c r="E176" s="29"/>
      <c r="F176" s="1"/>
      <c r="G176" s="13"/>
    </row>
    <row r="177" spans="1:7" ht="15.75">
      <c r="A177" s="1"/>
      <c r="B177" s="1"/>
      <c r="C177" s="29"/>
      <c r="D177" s="1"/>
      <c r="E177" s="29"/>
      <c r="F177" s="1"/>
      <c r="G177" s="13"/>
    </row>
    <row r="178" spans="1:7" ht="15.75">
      <c r="A178" s="1"/>
      <c r="B178" s="1"/>
      <c r="C178" s="29"/>
      <c r="D178" s="1"/>
      <c r="E178" s="29"/>
      <c r="F178" s="1"/>
      <c r="G178" s="13"/>
    </row>
    <row r="179" spans="1:7" ht="15.75">
      <c r="A179" s="1"/>
      <c r="B179" s="1"/>
      <c r="C179" s="29"/>
      <c r="D179" s="1"/>
      <c r="E179" s="29"/>
      <c r="F179" s="1"/>
      <c r="G179" s="13"/>
    </row>
    <row r="180" spans="1:7" ht="15.75">
      <c r="A180" s="1"/>
      <c r="B180" s="1"/>
      <c r="C180" s="29"/>
      <c r="D180" s="1"/>
      <c r="E180" s="29"/>
      <c r="F180" s="1"/>
      <c r="G180" s="13"/>
    </row>
    <row r="181" spans="1:7" ht="15.75">
      <c r="A181" s="1"/>
      <c r="B181" s="1"/>
      <c r="C181" s="29"/>
      <c r="D181" s="1"/>
      <c r="E181" s="29"/>
      <c r="F181" s="1"/>
      <c r="G181" s="13"/>
    </row>
    <row r="182" spans="1:7" ht="15.75">
      <c r="A182" s="1"/>
      <c r="B182" s="1"/>
      <c r="C182" s="29"/>
      <c r="D182" s="1"/>
      <c r="E182" s="29"/>
      <c r="F182" s="1"/>
      <c r="G182" s="13"/>
    </row>
    <row r="183" spans="1:7" ht="15.75">
      <c r="A183" s="1"/>
      <c r="B183" s="1"/>
      <c r="C183" s="29"/>
      <c r="D183" s="1"/>
      <c r="E183" s="29"/>
      <c r="F183" s="1"/>
      <c r="G183" s="13"/>
    </row>
    <row r="184" spans="1:7" ht="15.75">
      <c r="A184" s="1"/>
      <c r="B184" s="1"/>
      <c r="C184" s="29"/>
      <c r="D184" s="1"/>
      <c r="E184" s="29"/>
      <c r="F184" s="1"/>
      <c r="G184" s="13"/>
    </row>
    <row r="185" spans="1:7" ht="15.75">
      <c r="A185" s="1"/>
      <c r="B185" s="1"/>
      <c r="C185" s="29"/>
      <c r="D185" s="1"/>
      <c r="E185" s="29"/>
      <c r="F185" s="1"/>
      <c r="G185" s="13"/>
    </row>
    <row r="186" spans="1:7" ht="15.75">
      <c r="A186" s="1"/>
      <c r="B186" s="1"/>
      <c r="C186" s="29"/>
      <c r="D186" s="1"/>
      <c r="E186" s="29"/>
      <c r="F186" s="1"/>
      <c r="G186" s="13"/>
    </row>
    <row r="187" spans="1:7" ht="15.75">
      <c r="A187" s="1"/>
      <c r="B187" s="1"/>
      <c r="C187" s="29"/>
      <c r="D187" s="1"/>
      <c r="E187" s="29"/>
      <c r="F187" s="1"/>
      <c r="G187" s="13"/>
    </row>
    <row r="188" spans="1:7" ht="15.75">
      <c r="A188" s="1"/>
      <c r="B188" s="1"/>
      <c r="C188" s="29"/>
      <c r="D188" s="1"/>
      <c r="E188" s="29"/>
      <c r="F188" s="1"/>
      <c r="G188" s="13"/>
    </row>
    <row r="189" spans="1:7" ht="15.75">
      <c r="A189" s="1"/>
      <c r="B189" s="1"/>
      <c r="C189" s="29"/>
      <c r="D189" s="1"/>
      <c r="E189" s="29"/>
      <c r="F189" s="1"/>
      <c r="G189" s="13"/>
    </row>
    <row r="190" spans="1:7" ht="15.75">
      <c r="A190" s="1"/>
      <c r="B190" s="1"/>
      <c r="C190" s="29"/>
      <c r="D190" s="1"/>
      <c r="E190" s="29"/>
      <c r="F190" s="1"/>
      <c r="G190" s="13"/>
    </row>
    <row r="191" spans="1:7" ht="15.75">
      <c r="A191" s="1"/>
      <c r="B191" s="1"/>
      <c r="C191" s="29"/>
      <c r="D191" s="1"/>
      <c r="E191" s="29"/>
      <c r="F191" s="1"/>
      <c r="G191" s="13"/>
    </row>
    <row r="192" spans="1:7" ht="15.75">
      <c r="A192" s="1"/>
      <c r="B192" s="1"/>
      <c r="C192" s="29"/>
      <c r="D192" s="1"/>
      <c r="E192" s="29"/>
      <c r="F192" s="1"/>
      <c r="G192" s="13"/>
    </row>
    <row r="193" spans="1:7" ht="15.75">
      <c r="A193" s="1"/>
      <c r="B193" s="1"/>
      <c r="C193" s="29"/>
      <c r="D193" s="1"/>
      <c r="E193" s="29"/>
      <c r="F193" s="1"/>
      <c r="G193" s="13"/>
    </row>
    <row r="194" spans="1:7" ht="15.75">
      <c r="A194" s="1"/>
      <c r="B194" s="1"/>
      <c r="C194" s="29"/>
      <c r="D194" s="1"/>
      <c r="E194" s="29"/>
      <c r="F194" s="1"/>
      <c r="G194" s="13"/>
    </row>
    <row r="195" spans="1:7" ht="15.75">
      <c r="A195" s="1"/>
      <c r="B195" s="1"/>
      <c r="C195" s="29"/>
      <c r="D195" s="1"/>
      <c r="E195" s="29"/>
      <c r="F195" s="1"/>
      <c r="G195" s="13"/>
    </row>
    <row r="196" spans="1:7" ht="15.75">
      <c r="A196" s="1"/>
      <c r="B196" s="1"/>
      <c r="C196" s="29"/>
      <c r="D196" s="1"/>
      <c r="E196" s="29"/>
      <c r="F196" s="1"/>
      <c r="G196" s="13"/>
    </row>
    <row r="197" spans="1:7" ht="15.75">
      <c r="A197" s="1"/>
      <c r="B197" s="1"/>
      <c r="C197" s="29"/>
      <c r="D197" s="1"/>
      <c r="E197" s="29"/>
      <c r="F197" s="1"/>
      <c r="G197" s="13"/>
    </row>
    <row r="198" spans="1:7" ht="15.75">
      <c r="A198" s="1"/>
      <c r="B198" s="1"/>
      <c r="C198" s="29"/>
      <c r="D198" s="1"/>
      <c r="E198" s="29"/>
      <c r="F198" s="1"/>
      <c r="G198" s="13"/>
    </row>
    <row r="199" spans="1:7" ht="15.75">
      <c r="A199" s="1"/>
      <c r="B199" s="1"/>
      <c r="C199" s="29"/>
      <c r="D199" s="1"/>
      <c r="E199" s="29"/>
      <c r="F199" s="1"/>
      <c r="G199" s="13"/>
    </row>
    <row r="200" spans="1:7" ht="15.75">
      <c r="A200" s="1"/>
      <c r="B200" s="1"/>
      <c r="C200" s="29"/>
      <c r="D200" s="1"/>
      <c r="E200" s="29"/>
      <c r="F200" s="1"/>
      <c r="G200" s="13"/>
    </row>
    <row r="201" spans="1:7" ht="15.75">
      <c r="A201" s="1"/>
      <c r="B201" s="1"/>
      <c r="C201" s="29"/>
      <c r="D201" s="1"/>
      <c r="E201" s="29"/>
      <c r="F201" s="1"/>
      <c r="G201" s="13"/>
    </row>
    <row r="202" spans="1:7" ht="15.75">
      <c r="A202" s="1"/>
      <c r="B202" s="1"/>
      <c r="C202" s="29"/>
      <c r="D202" s="1"/>
      <c r="E202" s="29"/>
      <c r="F202" s="1"/>
      <c r="G202" s="13"/>
    </row>
    <row r="203" spans="1:7" ht="15.75">
      <c r="A203" s="1"/>
      <c r="B203" s="1"/>
      <c r="C203" s="29"/>
      <c r="D203" s="1"/>
      <c r="E203" s="29"/>
      <c r="F203" s="1"/>
      <c r="G203" s="13"/>
    </row>
    <row r="204" spans="1:7" ht="15.75">
      <c r="A204" s="1"/>
      <c r="B204" s="1"/>
      <c r="C204" s="29"/>
      <c r="D204" s="1"/>
      <c r="E204" s="29"/>
      <c r="F204" s="1"/>
      <c r="G204" s="13"/>
    </row>
    <row r="205" spans="1:7" ht="15.75">
      <c r="A205" s="1"/>
      <c r="B205" s="1"/>
      <c r="C205" s="29"/>
      <c r="D205" s="1"/>
      <c r="E205" s="29"/>
      <c r="F205" s="1"/>
      <c r="G205" s="13"/>
    </row>
    <row r="206" spans="1:7" ht="15.75">
      <c r="A206" s="1"/>
      <c r="B206" s="1"/>
      <c r="C206" s="29"/>
      <c r="D206" s="1"/>
      <c r="E206" s="29"/>
      <c r="F206" s="1"/>
      <c r="G206" s="13"/>
    </row>
  </sheetData>
  <sheetProtection/>
  <autoFilter ref="F3:F162"/>
  <mergeCells count="17">
    <mergeCell ref="F160:G160"/>
    <mergeCell ref="A162:E162"/>
    <mergeCell ref="F162:G162"/>
    <mergeCell ref="A158:E158"/>
    <mergeCell ref="F158:G158"/>
    <mergeCell ref="F159:G159"/>
    <mergeCell ref="A161:E161"/>
    <mergeCell ref="F161:G161"/>
    <mergeCell ref="B2:G2"/>
    <mergeCell ref="B3:C3"/>
    <mergeCell ref="D3:E3"/>
    <mergeCell ref="F3:F5"/>
    <mergeCell ref="A1:F1"/>
    <mergeCell ref="B5:C5"/>
    <mergeCell ref="D5:E5"/>
    <mergeCell ref="G3:G5"/>
    <mergeCell ref="A2:A5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2019-11-19T09:02:30Z</dcterms:modified>
  <cp:category/>
  <cp:version/>
  <cp:contentType/>
  <cp:contentStatus/>
</cp:coreProperties>
</file>